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orkstation\Documents\repo\me-zkl3000switch-board\Design\"/>
    </mc:Choice>
  </mc:AlternateContent>
  <bookViews>
    <workbookView xWindow="0" yWindow="0" windowWidth="28800" windowHeight="12435"/>
  </bookViews>
  <sheets>
    <sheet name="MTBF ZKL3000 RC v2" sheetId="9" r:id="rId1"/>
    <sheet name="Revision Control" sheetId="10" r:id="rId2"/>
  </sheets>
  <definedNames>
    <definedName name="_xlnm.Print_Area" localSheetId="0">'MTBF ZKL3000 RC v2'!$A$1:$N$80</definedName>
    <definedName name="_xlnm.Print_Titles" localSheetId="0">'MTBF ZKL3000 RC v2'!$3:$3</definedName>
  </definedNames>
  <calcPr calcId="152511"/>
</workbook>
</file>

<file path=xl/calcChain.xml><?xml version="1.0" encoding="utf-8"?>
<calcChain xmlns="http://schemas.openxmlformats.org/spreadsheetml/2006/main">
  <c r="M6" i="9" l="1"/>
  <c r="M5" i="9"/>
  <c r="M49" i="9" l="1"/>
  <c r="M4" i="9" l="1"/>
  <c r="B5" i="9" l="1"/>
  <c r="B6" i="9"/>
  <c r="B7" i="9"/>
  <c r="B8" i="9"/>
  <c r="B9" i="9"/>
  <c r="B10" i="9"/>
  <c r="B11" i="9"/>
  <c r="B12" i="9"/>
  <c r="B13" i="9"/>
  <c r="B14" i="9"/>
  <c r="B15" i="9"/>
  <c r="B16" i="9"/>
  <c r="B17" i="9"/>
  <c r="B18" i="9"/>
  <c r="B19" i="9"/>
  <c r="B20" i="9"/>
  <c r="B21" i="9"/>
  <c r="B22" i="9"/>
  <c r="B23" i="9"/>
  <c r="B24" i="9"/>
  <c r="B25" i="9"/>
  <c r="B26" i="9"/>
  <c r="B27" i="9"/>
  <c r="B28" i="9"/>
  <c r="B29" i="9"/>
  <c r="B30" i="9"/>
  <c r="B31" i="9"/>
  <c r="B32" i="9"/>
  <c r="B33" i="9"/>
  <c r="B34" i="9"/>
  <c r="B35" i="9"/>
  <c r="B36" i="9"/>
  <c r="B37" i="9"/>
  <c r="B38" i="9"/>
  <c r="B39" i="9"/>
  <c r="B40" i="9"/>
  <c r="B41" i="9"/>
  <c r="B42" i="9"/>
  <c r="B43" i="9"/>
  <c r="B44" i="9"/>
  <c r="B45" i="9"/>
  <c r="B46" i="9"/>
  <c r="B47" i="9"/>
  <c r="B48" i="9"/>
  <c r="B49" i="9"/>
  <c r="B50" i="9"/>
  <c r="B51" i="9"/>
  <c r="B52" i="9"/>
  <c r="B53" i="9"/>
  <c r="B54" i="9"/>
  <c r="B55" i="9"/>
  <c r="B56" i="9"/>
  <c r="B57" i="9"/>
  <c r="B58" i="9"/>
  <c r="B59" i="9"/>
  <c r="B60" i="9"/>
  <c r="B61" i="9"/>
  <c r="B62" i="9"/>
  <c r="B63" i="9"/>
  <c r="B64" i="9"/>
  <c r="B65" i="9"/>
  <c r="B66" i="9"/>
  <c r="B67" i="9"/>
  <c r="B68" i="9"/>
  <c r="B69" i="9"/>
  <c r="B70" i="9"/>
  <c r="B71" i="9"/>
  <c r="B72" i="9"/>
  <c r="B73" i="9"/>
  <c r="B74" i="9"/>
  <c r="B75" i="9"/>
  <c r="B4" i="9"/>
  <c r="M10" i="9"/>
  <c r="N10" i="9" s="1"/>
  <c r="M11" i="9"/>
  <c r="N11" i="9" s="1"/>
  <c r="M19" i="9"/>
  <c r="N19" i="9" s="1"/>
  <c r="M26" i="9"/>
  <c r="N26" i="9" s="1"/>
  <c r="M27" i="9"/>
  <c r="N27" i="9" s="1"/>
  <c r="M35" i="9"/>
  <c r="N35" i="9" s="1"/>
  <c r="M43" i="9"/>
  <c r="N43" i="9" s="1"/>
  <c r="M51" i="9"/>
  <c r="N51" i="9" s="1"/>
  <c r="M59" i="9"/>
  <c r="N59" i="9" s="1"/>
  <c r="M67" i="9"/>
  <c r="N67" i="9" s="1"/>
  <c r="M9" i="9"/>
  <c r="N9" i="9" s="1"/>
  <c r="M17" i="9"/>
  <c r="N17" i="9" s="1"/>
  <c r="M25" i="9"/>
  <c r="N25" i="9" s="1"/>
  <c r="M33" i="9"/>
  <c r="N33" i="9" s="1"/>
  <c r="M41" i="9"/>
  <c r="N41" i="9" s="1"/>
  <c r="M42" i="9"/>
  <c r="N42" i="9" s="1"/>
  <c r="N49" i="9"/>
  <c r="M57" i="9"/>
  <c r="N57" i="9" s="1"/>
  <c r="M58" i="9"/>
  <c r="N58" i="9" s="1"/>
  <c r="M65" i="9"/>
  <c r="N65" i="9" s="1"/>
  <c r="M73" i="9"/>
  <c r="N73" i="9" s="1"/>
  <c r="M74" i="9"/>
  <c r="N74" i="9" s="1"/>
  <c r="M75" i="9"/>
  <c r="N75" i="9" s="1"/>
  <c r="M8" i="9"/>
  <c r="N8" i="9" s="1"/>
  <c r="M16" i="9"/>
  <c r="N16" i="9" s="1"/>
  <c r="M18" i="9"/>
  <c r="N18" i="9" s="1"/>
  <c r="M24" i="9"/>
  <c r="N24" i="9" s="1"/>
  <c r="M32" i="9"/>
  <c r="N32" i="9" s="1"/>
  <c r="M34" i="9"/>
  <c r="N34" i="9" s="1"/>
  <c r="M40" i="9"/>
  <c r="N40" i="9" s="1"/>
  <c r="M48" i="9"/>
  <c r="N48" i="9" s="1"/>
  <c r="M50" i="9"/>
  <c r="N50" i="9" s="1"/>
  <c r="M56" i="9"/>
  <c r="N56" i="9" s="1"/>
  <c r="M64" i="9"/>
  <c r="N64" i="9" s="1"/>
  <c r="M66" i="9"/>
  <c r="N66" i="9" s="1"/>
  <c r="M72" i="9"/>
  <c r="N72" i="9" s="1"/>
  <c r="N4" i="9"/>
  <c r="N5" i="9"/>
  <c r="N6" i="9"/>
  <c r="M7" i="9"/>
  <c r="N7" i="9" s="1"/>
  <c r="M12" i="9"/>
  <c r="N12" i="9" s="1"/>
  <c r="M13" i="9"/>
  <c r="N13" i="9" s="1"/>
  <c r="M14" i="9"/>
  <c r="N14" i="9" s="1"/>
  <c r="M15" i="9"/>
  <c r="N15" i="9" s="1"/>
  <c r="M20" i="9"/>
  <c r="N20" i="9" s="1"/>
  <c r="M21" i="9"/>
  <c r="N21" i="9" s="1"/>
  <c r="M22" i="9"/>
  <c r="N22" i="9" s="1"/>
  <c r="M23" i="9"/>
  <c r="N23" i="9" s="1"/>
  <c r="M28" i="9"/>
  <c r="N28" i="9" s="1"/>
  <c r="M29" i="9"/>
  <c r="N29" i="9" s="1"/>
  <c r="M30" i="9"/>
  <c r="N30" i="9" s="1"/>
  <c r="M31" i="9"/>
  <c r="N31" i="9" s="1"/>
  <c r="M36" i="9"/>
  <c r="N36" i="9" s="1"/>
  <c r="M37" i="9"/>
  <c r="N37" i="9" s="1"/>
  <c r="M38" i="9"/>
  <c r="N38" i="9" s="1"/>
  <c r="M39" i="9"/>
  <c r="N39" i="9" s="1"/>
  <c r="M44" i="9"/>
  <c r="N44" i="9" s="1"/>
  <c r="M45" i="9"/>
  <c r="N45" i="9" s="1"/>
  <c r="M46" i="9"/>
  <c r="N46" i="9" s="1"/>
  <c r="M47" i="9"/>
  <c r="N47" i="9" s="1"/>
  <c r="M52" i="9"/>
  <c r="N52" i="9" s="1"/>
  <c r="M53" i="9"/>
  <c r="N53" i="9" s="1"/>
  <c r="M54" i="9"/>
  <c r="N54" i="9" s="1"/>
  <c r="M55" i="9"/>
  <c r="N55" i="9" s="1"/>
  <c r="M60" i="9"/>
  <c r="N60" i="9" s="1"/>
  <c r="M61" i="9"/>
  <c r="N61" i="9" s="1"/>
  <c r="M62" i="9"/>
  <c r="N62" i="9" s="1"/>
  <c r="M63" i="9"/>
  <c r="N63" i="9" s="1"/>
  <c r="M68" i="9"/>
  <c r="N68" i="9" s="1"/>
  <c r="M69" i="9"/>
  <c r="N69" i="9" s="1"/>
  <c r="M70" i="9"/>
  <c r="N70" i="9" s="1"/>
  <c r="M71" i="9"/>
  <c r="N71" i="9" s="1"/>
  <c r="J4" i="9"/>
  <c r="J5" i="9"/>
  <c r="J6" i="9"/>
  <c r="J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J59" i="9"/>
  <c r="J60" i="9"/>
  <c r="J61" i="9"/>
  <c r="J62" i="9"/>
  <c r="J63" i="9"/>
  <c r="J64" i="9"/>
  <c r="J65" i="9"/>
  <c r="J66" i="9"/>
  <c r="J67" i="9"/>
  <c r="J68" i="9"/>
  <c r="J69" i="9"/>
  <c r="J70" i="9"/>
  <c r="J71" i="9"/>
  <c r="J72" i="9"/>
  <c r="J73" i="9"/>
  <c r="J74" i="9"/>
  <c r="J75" i="9"/>
  <c r="N77" i="9" l="1"/>
  <c r="J77" i="9"/>
  <c r="J79" i="9" s="1"/>
  <c r="N79" i="9" l="1"/>
  <c r="N80" i="9" s="1"/>
  <c r="N81" i="9" s="1"/>
</calcChain>
</file>

<file path=xl/sharedStrings.xml><?xml version="1.0" encoding="utf-8"?>
<sst xmlns="http://schemas.openxmlformats.org/spreadsheetml/2006/main" count="464" uniqueCount="330">
  <si>
    <t>#</t>
  </si>
  <si>
    <t xml:space="preserve"> </t>
  </si>
  <si>
    <t>ComponentName</t>
  </si>
  <si>
    <t>100nF-16V/0402</t>
  </si>
  <si>
    <t>22uF/1206</t>
  </si>
  <si>
    <t>100nF-25V/0402</t>
  </si>
  <si>
    <t>10uF-25V/0805</t>
  </si>
  <si>
    <t>4.7uF-16V/0402</t>
  </si>
  <si>
    <t>22pF/0402</t>
  </si>
  <si>
    <t>OPEN/0402</t>
  </si>
  <si>
    <t>10nF/0402</t>
  </si>
  <si>
    <t>22uF/0402</t>
  </si>
  <si>
    <t>3.3nF/0402</t>
  </si>
  <si>
    <t>BAS85/DO-213AC</t>
  </si>
  <si>
    <t>BAT54A/SOT23</t>
  </si>
  <si>
    <t>HDR2X5-1.27mm/HDR2X5-1.27mm</t>
  </si>
  <si>
    <t>HDR1X6/HDR1X6</t>
  </si>
  <si>
    <t>WE690367291076/WE690367291076</t>
  </si>
  <si>
    <t>WE690367290676/WE690367290676</t>
  </si>
  <si>
    <t>1KOHM/0805</t>
  </si>
  <si>
    <t>2.2uH/XFL4020</t>
  </si>
  <si>
    <t>120/0402</t>
  </si>
  <si>
    <t>33/0402</t>
  </si>
  <si>
    <t>220/0402</t>
  </si>
  <si>
    <t>10K/0402</t>
  </si>
  <si>
    <t>2.4K/0402</t>
  </si>
  <si>
    <t>18K/0402</t>
  </si>
  <si>
    <t>3.9K/0402</t>
  </si>
  <si>
    <t>470K/1206</t>
  </si>
  <si>
    <t>10/0402</t>
  </si>
  <si>
    <t>100K/0402</t>
  </si>
  <si>
    <t>120K/0402</t>
  </si>
  <si>
    <t>0/0402</t>
  </si>
  <si>
    <t>7.5K/0402</t>
  </si>
  <si>
    <t>FDC6401N/TSOT-23-6</t>
  </si>
  <si>
    <t>BSS308PE H6327/SOT23</t>
  </si>
  <si>
    <t>SN65HVD230D/SOIC8</t>
  </si>
  <si>
    <t>MCP604/SOIC14</t>
  </si>
  <si>
    <t>TPS62140RGTR/VQFN16</t>
  </si>
  <si>
    <t>ABM3-8.000MHZ-D2Y-T/2-SMD</t>
  </si>
  <si>
    <t>ComponentPackage</t>
  </si>
  <si>
    <t>0402</t>
  </si>
  <si>
    <t>1206</t>
  </si>
  <si>
    <t>0805</t>
  </si>
  <si>
    <t>2220</t>
  </si>
  <si>
    <t>DO214AC</t>
  </si>
  <si>
    <t>SOT23</t>
  </si>
  <si>
    <t>DO-213AC</t>
  </si>
  <si>
    <t>HDR2X5-1.27mm</t>
  </si>
  <si>
    <t>HDR1X6</t>
  </si>
  <si>
    <t>WE690367291076</t>
  </si>
  <si>
    <t>WE690367290676</t>
  </si>
  <si>
    <t>XFL4020</t>
  </si>
  <si>
    <t>TSOT-23-6</t>
  </si>
  <si>
    <t>SOIC8</t>
  </si>
  <si>
    <t>SOIC14</t>
  </si>
  <si>
    <t>VQFN16</t>
  </si>
  <si>
    <t>2-SMD</t>
  </si>
  <si>
    <t>Manufacturer</t>
  </si>
  <si>
    <t>AVX Corporation</t>
  </si>
  <si>
    <t>Murata Electronics North America</t>
  </si>
  <si>
    <t>Meuleman Electronics</t>
  </si>
  <si>
    <t>Littlefuse</t>
  </si>
  <si>
    <t>NXP Semiconductors</t>
  </si>
  <si>
    <t>ST Microelectronics</t>
  </si>
  <si>
    <t>Wurth Electronics</t>
  </si>
  <si>
    <t>Tyco Electronics</t>
  </si>
  <si>
    <t>Wurth Elektronik</t>
  </si>
  <si>
    <t>Coilcraft</t>
  </si>
  <si>
    <t>Abracon</t>
  </si>
  <si>
    <t>Vishay Draloric</t>
  </si>
  <si>
    <t>Fairchild Semiconductor</t>
  </si>
  <si>
    <t>Infineon</t>
  </si>
  <si>
    <t>Texas Instruments</t>
  </si>
  <si>
    <t>Microchip</t>
  </si>
  <si>
    <t>Linear Technology</t>
  </si>
  <si>
    <t>ManufacturerNumber</t>
  </si>
  <si>
    <t>0402YC104KAT2A</t>
  </si>
  <si>
    <t>12063D226KAT2A</t>
  </si>
  <si>
    <t>04023C104KAT2A</t>
  </si>
  <si>
    <t>08053D106KAT2A</t>
  </si>
  <si>
    <t>0402YD473KAT2A</t>
  </si>
  <si>
    <t>04025A220KAT2A</t>
  </si>
  <si>
    <t>none</t>
  </si>
  <si>
    <t>04025C103KAT2A</t>
  </si>
  <si>
    <t>04026D226MAT2A</t>
  </si>
  <si>
    <t>04025C332JAT2A</t>
  </si>
  <si>
    <t>BAS85,135</t>
  </si>
  <si>
    <t>BAT54AFILM</t>
  </si>
  <si>
    <t>62201021121</t>
  </si>
  <si>
    <t>826629-6</t>
  </si>
  <si>
    <t>690367291076</t>
  </si>
  <si>
    <t>690367290676</t>
  </si>
  <si>
    <t>742792096</t>
  </si>
  <si>
    <t>XFL4020-222MEC</t>
  </si>
  <si>
    <t>CRCW0402120RFKED</t>
  </si>
  <si>
    <t>CRCW040233R0FKED</t>
  </si>
  <si>
    <t>CRCW0402220RFKED</t>
  </si>
  <si>
    <t>CRCW040210K0FKED</t>
  </si>
  <si>
    <t>CRCW04022K40FKED</t>
  </si>
  <si>
    <t>TNPW040218K0BEED</t>
  </si>
  <si>
    <t>CRCW04023K90FKED</t>
  </si>
  <si>
    <t>TNPV1206470KBEEN</t>
  </si>
  <si>
    <t>CRCW040210R0FKED</t>
  </si>
  <si>
    <t>CRCW0402100KFKED</t>
  </si>
  <si>
    <t>CRCW0402120KFKED</t>
  </si>
  <si>
    <t>CRCW04020000Z0ED</t>
  </si>
  <si>
    <t>CRCW04027K50FKED</t>
  </si>
  <si>
    <t>FDC6401N</t>
  </si>
  <si>
    <t>BSS308PE H6327</t>
  </si>
  <si>
    <t>SN65HVD230D</t>
  </si>
  <si>
    <t>MCP604-I/SL</t>
  </si>
  <si>
    <t>TPS62140RGTR</t>
  </si>
  <si>
    <t>ABM3-8.000MHZ-D2Y-T</t>
  </si>
  <si>
    <t>Designator</t>
  </si>
  <si>
    <t>C36</t>
  </si>
  <si>
    <t>C40</t>
  </si>
  <si>
    <t>J1</t>
  </si>
  <si>
    <t>R55</t>
  </si>
  <si>
    <t>R57</t>
  </si>
  <si>
    <t>R59</t>
  </si>
  <si>
    <t>U8</t>
  </si>
  <si>
    <t>U9</t>
  </si>
  <si>
    <t>Quantity</t>
  </si>
  <si>
    <t>MTBF</t>
  </si>
  <si>
    <t>Solder Joint (p/Unit)</t>
  </si>
  <si>
    <t>Total Solder Joints</t>
  </si>
  <si>
    <t>Temp</t>
  </si>
  <si>
    <t>Solder Joints (Total)</t>
  </si>
  <si>
    <t>Failure Rate (unit)</t>
  </si>
  <si>
    <t>Total Failure Rate</t>
  </si>
  <si>
    <t>Source</t>
  </si>
  <si>
    <t>Failure rate each solder joint</t>
  </si>
  <si>
    <t>Failure Rate (Solder Joints)</t>
  </si>
  <si>
    <t>Failure Rate (components)</t>
  </si>
  <si>
    <t>Total Failure Rate (Solder Joints + Components)</t>
  </si>
  <si>
    <t>MTBF (Hrs)</t>
  </si>
  <si>
    <t>MTBF(Yrs)</t>
  </si>
  <si>
    <t>FIT (Failures/10^9 hours)</t>
  </si>
  <si>
    <t>http://www.littelfuse.com/~/media/electronics/product_catalogs/littelfuse_tvs_diode_catalog.pdf.pdf</t>
  </si>
  <si>
    <t>http://assets.nexperia.com/documents/quality-document/BAT54_NXP_Product_Quality.pdf</t>
  </si>
  <si>
    <t>http://assets.nexperia.com/documents/quality-document/BAS85_NXP_Product_Quality.pdf</t>
  </si>
  <si>
    <t>Each connection causes roughly (estimated) one failure in a billion hours of operation (http://www.gemini.edu/documentation/webdocs/spe/spe-s-g0046.pdf)</t>
  </si>
  <si>
    <t>http://www.coilcraft.com/fit.cfm</t>
  </si>
  <si>
    <t>MBTF calculator used (http://mtbf.polimore.com/?LANGUAGE=us), Temp=30, Quality=Lower, Environment=GB</t>
  </si>
  <si>
    <t>Microchip Reliability report</t>
  </si>
  <si>
    <t>http://www.ti.com/quality/docs/estimator.tsp?OPN=TPS62140RGTR&amp;CPN=&amp;partNumber=TPS62140RGTR#resultstable</t>
  </si>
  <si>
    <t>Brand not defined -&gt; MBTF calculator used (http://mtbf.polimore.com/?LANGUAGE=us), Freq=8, Quality=Lower, Environment=GB</t>
  </si>
  <si>
    <t>http://www.st.com/content/ccc/resource/technical/document/user_manual/1d/d4/af/64/18/0d/42/2c/DM00111791.pdf/files/DM00111791.pdf/jcr:content/translations/en.DM00111791.pdf</t>
  </si>
  <si>
    <t>ZKL3000 Switch Board</t>
  </si>
  <si>
    <t>28-03-2017</t>
  </si>
  <si>
    <t>C1, C2, C11, C12, C21, C22</t>
  </si>
  <si>
    <t>C3, C4, C5, C6, C7, C8, C10, C13, C14, C15, C16, C17, C18, C20, C23, C24, C25, C26, C27, C28, C30, C37, C47, C71</t>
  </si>
  <si>
    <t>C9, C19, C29</t>
  </si>
  <si>
    <t>C31, C35</t>
  </si>
  <si>
    <t>C32</t>
  </si>
  <si>
    <t>C33, C65_SP1, C65_SP2, C65_SP3, C65_SP4</t>
  </si>
  <si>
    <t>C34</t>
  </si>
  <si>
    <t>100pF/0402</t>
  </si>
  <si>
    <t>04025C101KAT2A</t>
  </si>
  <si>
    <t>C38</t>
  </si>
  <si>
    <t>4700pF/0402</t>
  </si>
  <si>
    <t>04023C472KAT2A</t>
  </si>
  <si>
    <t>C39, C43, C44</t>
  </si>
  <si>
    <t>470pF/0402</t>
  </si>
  <si>
    <t>04025C471KAT2A</t>
  </si>
  <si>
    <t>0.22uF/0402</t>
  </si>
  <si>
    <t>0402ZD224KAT2A</t>
  </si>
  <si>
    <t>C41, C45, C46, C54, C55, C69, C70, C78, C79</t>
  </si>
  <si>
    <t>C42, C48, C49, C56, C57, C72, C73, C81, C82</t>
  </si>
  <si>
    <t>1uF-10V/0402</t>
  </si>
  <si>
    <t>0402ZD105KAT2A</t>
  </si>
  <si>
    <t>C50, C51, C52, C53, C58, C59, C60, C61, C74, C75, C76, C77, C83, C84, C85, C86</t>
  </si>
  <si>
    <t>0.022uF/2220</t>
  </si>
  <si>
    <t>GA355DR7GB223KW01L</t>
  </si>
  <si>
    <t>C63_SP1, C63_SP2, C63_SP3, C63_SP4, C64_SP1, C64_SP2, C64_SP3, C64_SP4</t>
  </si>
  <si>
    <t>470nF-10V/0402</t>
  </si>
  <si>
    <t>0402ZD474KAT2A</t>
  </si>
  <si>
    <t>C66_SP1, C66_SP2, C66_SP3, C66_SP4</t>
  </si>
  <si>
    <t>100nF/0805</t>
  </si>
  <si>
    <t>08055C104KAT2A</t>
  </si>
  <si>
    <t>C67_SP1, C67_SP2, C67_SP3, C67_SP4, C68_SP1, C68_SP2, C68_SP3, C68_SP4</t>
  </si>
  <si>
    <t>D1, D2, D3, D4, D5, D6, D7, D11, D12, D13, D22, D23, D24, D28, D29, D30, D34</t>
  </si>
  <si>
    <t>BAT54,215/SOT23</t>
  </si>
  <si>
    <t>NXP</t>
  </si>
  <si>
    <t>BAT54,215</t>
  </si>
  <si>
    <t>D8, D9, D14, D15, D25, D26, D31, D32</t>
  </si>
  <si>
    <t>D10, D16, D27, D33</t>
  </si>
  <si>
    <t>SMAJ5.0CA-DO214AC</t>
  </si>
  <si>
    <t>SMAJ5.0CA</t>
  </si>
  <si>
    <t>D17_SP1, D17_SP2, D17_SP3, D17_SP4</t>
  </si>
  <si>
    <t>SMAJ24CA-DO214AC</t>
  </si>
  <si>
    <t>SMAJ24CA</t>
  </si>
  <si>
    <t>D18_SP1, D18_SP2, D18_SP3, D18_SP4, D19_SP1, D19_SP2, D19_SP3, D19_SP4, D20_SP1, D20_SP2, D20_SP3, D20_SP4, D21_SP1, D21_SP2, D21_SP3, D21_SP4</t>
  </si>
  <si>
    <t>J2, J3</t>
  </si>
  <si>
    <t>J4, J6, J8</t>
  </si>
  <si>
    <t>J5, J7, J9</t>
  </si>
  <si>
    <t>2.54mm/ThroughHole</t>
  </si>
  <si>
    <t>ThroughHole</t>
  </si>
  <si>
    <t>Samtec Inc</t>
  </si>
  <si>
    <t>TSW-102-07-L-D</t>
  </si>
  <si>
    <t>J10, J11, J14, J15, J16</t>
  </si>
  <si>
    <t>WE7461098/WE7461098</t>
  </si>
  <si>
    <t>WE7461098</t>
  </si>
  <si>
    <t>7461098</t>
  </si>
  <si>
    <t>J12, J13</t>
  </si>
  <si>
    <t>L1, L2, L3</t>
  </si>
  <si>
    <t>L4</t>
  </si>
  <si>
    <t>198.6µH/749196101</t>
  </si>
  <si>
    <t>749196101</t>
  </si>
  <si>
    <t>L5_SP1, L5_SP2, L5_SP3, L5_SP4, L6_SP1, L6_SP2, L6_SP3, L6_SP4</t>
  </si>
  <si>
    <t>R1</t>
  </si>
  <si>
    <t>R2, R3, R6, R9, R12, R14, R16, R17, R20, R23, R26, R28, R30, R31, R34, R37, R40, R42, R49, R50, R53, R69, R75, R86, R92, R123, R129, R140, R146</t>
  </si>
  <si>
    <t>R4, R7, R8, R11, R18, R21, R22, R25, R32, R35, R36, R39, R70, R76, R87, R93, R124, R130, R141, R147</t>
  </si>
  <si>
    <t>R5, R10, R13, R15, R19, R24, R27, R29, R33, R38, R41, R43, R48, R67, R74, R84, R91, R105_SP1, R105_SP2, R105_SP3, R105_SP4, R106_SP1, R106_SP2, R106_SP3, R106_SP4, R121, R128, R138, R145</t>
  </si>
  <si>
    <t>R44</t>
  </si>
  <si>
    <t>R45, R64, R65, R73, R78, R90, R95, R127, R132, R144, R149</t>
  </si>
  <si>
    <t>R46</t>
  </si>
  <si>
    <t>R47</t>
  </si>
  <si>
    <t>R51</t>
  </si>
  <si>
    <t>R52, R79, R81, R96, R98, R133, R135, R150, R152</t>
  </si>
  <si>
    <t>220K/0402</t>
  </si>
  <si>
    <t>CRCW0402220KFKED</t>
  </si>
  <si>
    <t>R54, R56, R60, R61</t>
  </si>
  <si>
    <t>33K/0402</t>
  </si>
  <si>
    <t>CRCW040233K0FKED</t>
  </si>
  <si>
    <t>470/0402</t>
  </si>
  <si>
    <t>CRCW0402470RFKED</t>
  </si>
  <si>
    <t>R58, R72, R89, R126, R143</t>
  </si>
  <si>
    <t>1.8K/0402</t>
  </si>
  <si>
    <t>CRCW04021K80FKED</t>
  </si>
  <si>
    <t>100/0402</t>
  </si>
  <si>
    <t>CRCW0402100RFKED</t>
  </si>
  <si>
    <t>R62, R66, R68, R83, R85, R120, R122, R137, R139</t>
  </si>
  <si>
    <t>2.2K/0402</t>
  </si>
  <si>
    <t>CRCW04022K20FKED</t>
  </si>
  <si>
    <t>R63, R109_SP1, R109_SP2, R109_SP3, R109_SP4, R115_SP1, R115_SP2, R115_SP3, R115_SP4, R116_SP1, R116_SP2, R116_SP3, R116_SP4</t>
  </si>
  <si>
    <t>R71, R77, R88, R94, R103_SP1, R103_SP2, R103_SP3, R103_SP4, R104_SP1, R104_SP2, R104_SP3, R104_SP4, R125, R131, R142, R148</t>
  </si>
  <si>
    <t>820/0402</t>
  </si>
  <si>
    <t>CRCW0402820RFKED</t>
  </si>
  <si>
    <t>R80, R82, R97, R99, R112_SP1, R112_SP2, R112_SP3, R112_SP4, R134, R136, R151, R153</t>
  </si>
  <si>
    <t>R100_SP1, R100_SP2, R100_SP3, R100_SP4, R101_SP1, R101_SP2, R101_SP3, R101_SP4, R102_SP1, R102_SP2, R102_SP3, R102_SP4</t>
  </si>
  <si>
    <t>2.4M/0402</t>
  </si>
  <si>
    <t>CRCW04022M40JNED</t>
  </si>
  <si>
    <t>R107_SP1, R107_SP2, R107_SP3, R107_SP4, R108_SP1, R108_SP2, R108_SP3, R108_SP4, R113_SP1, R113_SP2, R113_SP3, R113_SP4</t>
  </si>
  <si>
    <t>1M/0402</t>
  </si>
  <si>
    <t>CRCW04021M00FKED</t>
  </si>
  <si>
    <t>R110_SP1, R110_SP2, R110_SP3, R110_SP4</t>
  </si>
  <si>
    <t>15K/0402</t>
  </si>
  <si>
    <t>CRCW040215K0FKED</t>
  </si>
  <si>
    <t>R111_SP1, R111_SP2, R111_SP3, R111_SP4</t>
  </si>
  <si>
    <t>1.2M/0402</t>
  </si>
  <si>
    <t>CRCW04021M20JNED</t>
  </si>
  <si>
    <t>R114_SP1, R114_SP2, R114_SP3, R114_SP4</t>
  </si>
  <si>
    <t>82K/0402</t>
  </si>
  <si>
    <t>CRCW040282K0FKED</t>
  </si>
  <si>
    <t>R117_SP1, R117_SP2, R117_SP3, R117_SP4</t>
  </si>
  <si>
    <t>R118_SP1, R118_SP2, R118_SP3, R118_SP4</t>
  </si>
  <si>
    <t>4.7K/0402</t>
  </si>
  <si>
    <t>CRCW04024K70FKED</t>
  </si>
  <si>
    <t>R119_SP1, R119_SP2, R119_SP3, R119_SP4</t>
  </si>
  <si>
    <t>T1, T3, T4, T12, T13</t>
  </si>
  <si>
    <t>T2</t>
  </si>
  <si>
    <t>IRFS4010PBF/D2PAK</t>
  </si>
  <si>
    <t>D2PAK</t>
  </si>
  <si>
    <t>IRFS4010PBF</t>
  </si>
  <si>
    <t>T5_SP1, T5_SP2, T5_SP3, T5_SP4, T6_SP1, T6_SP2, T6_SP3, T6_SP4, T7_SP1, T7_SP2, T7_SP3, T7_SP4, T8_SP1, T8_SP2, T8_SP3, T8_SP4, T10_SP1, T10_SP2, T10_SP3, T10_SP4, T11_SP1, T11_SP2, T11_SP3, T11_SP4</t>
  </si>
  <si>
    <t>FDG8850NZ/TSSOP6</t>
  </si>
  <si>
    <t>TSSOP6</t>
  </si>
  <si>
    <t>FDG8850NZ</t>
  </si>
  <si>
    <t>T9_SP1, T9_SP2, T9_SP3, T9_SP4</t>
  </si>
  <si>
    <t>STM32F103CBT6/LQFP48</t>
  </si>
  <si>
    <t>LQFP48</t>
  </si>
  <si>
    <t>STM32F103CBT6</t>
  </si>
  <si>
    <t>U1, U3, U5</t>
  </si>
  <si>
    <t>U2, U4, U6</t>
  </si>
  <si>
    <t>LP2960IM-5.0/NOPB/SOIC16</t>
  </si>
  <si>
    <t>SOIC16</t>
  </si>
  <si>
    <t>LP2960IM-5.0/NOPB</t>
  </si>
  <si>
    <t>U7</t>
  </si>
  <si>
    <t>AD8592ARMZ/MSOP10</t>
  </si>
  <si>
    <t>MSOP10</t>
  </si>
  <si>
    <t>Analog Devices</t>
  </si>
  <si>
    <t>AD8592ARMZ-REEL</t>
  </si>
  <si>
    <t>U10, U14</t>
  </si>
  <si>
    <t>LTC1540IS8/SOIC8</t>
  </si>
  <si>
    <t>ltc1540is8#pbf</t>
  </si>
  <si>
    <t>U11_SP1, U11_SP2, U11_SP3, U11_SP4, U13_SP1, U13_SP2, U13_SP3, U13_SP4</t>
  </si>
  <si>
    <t>ILD205T/SOIC8</t>
  </si>
  <si>
    <t>Vishay</t>
  </si>
  <si>
    <t>ILD205T</t>
  </si>
  <si>
    <t>U12_SP1, U12_SP2, U12_SP3, U12_SP4</t>
  </si>
  <si>
    <t>X1, X2, X3</t>
  </si>
  <si>
    <t>http://www.ti.com/quality/docs/estimator.tsp?OPN=SN65HVD230D&amp;CPN=&amp;partNumber=SN65HVD230D#resultstable</t>
  </si>
  <si>
    <t>http://www.ti.com/quality/docs/estimator.tsp?partType=tiPartNumber&amp;partNumber=LP2960IM-5.0%2FNOPB&amp;TICOM_AUTHLEVEL=3&amp;TICOM_VALIDATE_INPUT=1#resultstable</t>
  </si>
  <si>
    <t>http://www.analog.com/en/about-adi/quality-reliability/reliability-data/wafer-fabrication-data.html</t>
  </si>
  <si>
    <t>Linear Technology reliability metrics used (http://cds.linear.com/docs/Reliability%20Data/r312.pdf)</t>
  </si>
  <si>
    <t>Brand not defined -&gt; MBTF calculator used (http://mtbf.polimore.com/?LANGUAGE=us), Type=Photo transistor Dual, Temp=30, Power=55mW, Junction-Case=55mW/C, Quality=Lower, Environment=GB</t>
  </si>
  <si>
    <t>Fairchild product reliability report used</t>
  </si>
  <si>
    <t>Infineon product reliability report used</t>
  </si>
  <si>
    <t>Fairchild product reliability report used =&gt; Same type of component</t>
  </si>
  <si>
    <t>Comments</t>
  </si>
  <si>
    <t>Revision number</t>
  </si>
  <si>
    <t>Description</t>
  </si>
  <si>
    <t>Date</t>
  </si>
  <si>
    <t>Author</t>
  </si>
  <si>
    <t>v1</t>
  </si>
  <si>
    <t>First calculation</t>
  </si>
  <si>
    <t>MA</t>
  </si>
  <si>
    <t>SQC Calculator used (http://www.sqconline.com/reliability/capacitor1.html), Style=CDR, Capacitance=0.000022uF, Quality=Commercial, Environment=GB, Rated voltage=25V, Applied voltage=3.3V, Temp=30</t>
  </si>
  <si>
    <t>SQC Calculator used (http://www.sqconline.com/reliability/capacitor1.html), Style=CDR, Capacitance=0.1uF, Quality=Commercial, Environment=GB, Rated voltage=25V, Applied voltage=3.3V, Temp=30</t>
  </si>
  <si>
    <t>SQC Calculator used (http://www.sqconline.com/reliability/capacitor1.html), Style=CDR, Capacitance=4.7uF, Quality=Commercial, Environment=GB, Rated voltage=16V, Applied voltage=3.3V, Temp=30</t>
  </si>
  <si>
    <t>SQC Calculator used (http://www.sqconline.com/reliability/capacitor1.html), Style=CDR, Capacitance=10uF, Quality=Commercial, Environment=GB, Rated voltage=25V, Applied voltage=9V, Temp=30</t>
  </si>
  <si>
    <t>SQC Calculator used (http://www.sqconline.com/reliability/capacitor1.html), Style=CDR, Capacitance=22uF, Quality=Commercial, Environment=GB, Rated voltage=25V, Applied voltage=9V, Temp=30</t>
  </si>
  <si>
    <t>SQC Calculator used (http://www.sqconline.com/reliability/capacitor1.html), Style=CDR, Capacitance=0.1uF, Quality=Commercial, Environment=GB, Rated voltage=25V, Applied voltage=9V, Temp=30</t>
  </si>
  <si>
    <t>SQC Calculator used (http://www.sqconline.com/reliability/capacitor1.html), Style=CDR, Capacitance=22F, Quality=Commercial, Environment=GB, Rated voltage=6.3V, Applied voltage=3.3V, Temp=30</t>
  </si>
  <si>
    <t>SQC Calculator used (http://www.sqconline.com/reliability/capacitor1.html), Style=CDR, Capacitance=3.3nF, Quality=Commercial, Environment=GB, Rated voltage=50V, Applied voltage=3.3V, Temp=30</t>
  </si>
  <si>
    <t>SQC Calculator used (http://www.sqconline.com/reliability/capacitor1.html), Style=CDR, Capacitance=100pF, Quality=Commercial, Environment=GB, Rated voltage=25V, Applied voltage=5V, Temp=30</t>
  </si>
  <si>
    <t>SQC Calculator used (http://www.sqconline.com/reliability/capacitor1.html), Style=CDR, Capacitance=4.7nF, Quality=Commercial, Environment=GB, Rated voltage=25V, Applied voltage=5V, Temp=30</t>
  </si>
  <si>
    <t>SQC Calculator used (http://www.sqconline.com/reliability/capacitor1.html), Style=CDR, Capacitance=470pF, Quality=Commercial, Environment=GB, Rated voltage=25V, Applied voltage=5V, Temp=30</t>
  </si>
  <si>
    <t>SQC Calculator used (http://www.sqconline.com/reliability/capacitor1.html), Style=CDR, Capacitance=0.22uF, Quality=Commercial, Environment=GB, Rated voltage=10V, Applied voltage=3.3V, Temp=30</t>
  </si>
  <si>
    <t>SQC Calculator used (http://www.sqconline.com/reliability/capacitor1.html), Style=CDR, Capacitance=10nF, Quality=Commercial, Environment=GB, Rated voltage=50V, Applied voltage=12V, Temp=30</t>
  </si>
  <si>
    <t>SQC Calculator used (http://www.sqconline.com/reliability/capacitor1.html), Style=CDR, Capacitance=1uF, Quality=Commercial, Environment=GB, Rated voltage=10V, Applied voltage=3.3V, Temp=30</t>
  </si>
  <si>
    <t>SQC Calculator used (http://www.sqconline.com/reliability/capacitor1.html), Style=CDR, Capacitance=0.022uF, Quality=Commercial, Environment=GB, Rated voltage=250V, Applied voltage=100V, Temp=30</t>
  </si>
  <si>
    <t>SQC Calculator used (http://www.sqconline.com/reliability/capacitor1.html), Style=CDR, Capacitance=0.047uF, Quality=Commercial, Environment=GB, Rated voltage=10V, Applied voltage=3.3V, Temp=30</t>
  </si>
  <si>
    <t>SQC Calculator used (http://www.sqconline.com/reliability/capacitor1.html), Style=CDR, Capacitance=100nF, Quality=Commercial, Environment=GB, Rated voltage=50V, Applied voltage=9V, Temp=30</t>
  </si>
  <si>
    <t>SQC Calculator used (http://www.sqconline.com/capacitor-mtbf-mil-hdbk-217-rev-f-notice-2), Style=RN, Quality=Commercial, Temp=30, Actual power=5%, Rated power=0.063W, Environment=GB</t>
  </si>
  <si>
    <t>SQC Calculator used (http://www.sqconline.com/capacitor-mtbf-mil-hdbk-217-rev-f-notice-2), Style=RN, Quality=Commercial, Temp=30, Actual power=5%, Rated power=0.25W, Environment=GB</t>
  </si>
  <si>
    <t>v1.1</t>
  </si>
  <si>
    <t>Added calculation parameters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</si>
</sst>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10"/>
      <color indexed="13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indexed="13"/>
      <name val="Calibri"/>
      <family val="2"/>
      <scheme val="minor"/>
    </font>
    <font>
      <b/>
      <sz val="24"/>
      <color indexed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b/>
      <sz val="8"/>
      <color indexed="13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name val="Calibri"/>
      <family val="2"/>
      <scheme val="minor"/>
    </font>
    <font>
      <u/>
      <sz val="10"/>
      <color rgb="FF0000FF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0" fillId="0" borderId="0" applyNumberFormat="0" applyBorder="0" applyProtection="0"/>
  </cellStyleXfs>
  <cellXfs count="41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Border="1" applyAlignment="1">
      <alignment vertical="top"/>
    </xf>
    <xf numFmtId="0" fontId="2" fillId="0" borderId="0" xfId="0" applyFont="1" applyAlignment="1">
      <alignment vertical="top"/>
    </xf>
    <xf numFmtId="0" fontId="3" fillId="0" borderId="0" xfId="0" applyNumberFormat="1" applyFont="1" applyFill="1" applyBorder="1" applyAlignment="1" applyProtection="1">
      <alignment horizontal="left" vertical="top"/>
      <protection locked="0"/>
    </xf>
    <xf numFmtId="0" fontId="2" fillId="0" borderId="0" xfId="0" applyNumberFormat="1" applyFont="1" applyFill="1" applyBorder="1" applyAlignment="1" applyProtection="1">
      <alignment vertical="top"/>
      <protection locked="0"/>
    </xf>
    <xf numFmtId="0" fontId="2" fillId="0" borderId="0" xfId="0" applyNumberFormat="1" applyFont="1" applyFill="1" applyBorder="1" applyAlignment="1" applyProtection="1">
      <alignment horizontal="left" vertical="top"/>
      <protection locked="0"/>
    </xf>
    <xf numFmtId="0" fontId="4" fillId="0" borderId="0" xfId="0" applyFont="1" applyFill="1" applyBorder="1" applyAlignme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Alignment="1">
      <alignment vertical="top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2" fillId="0" borderId="0" xfId="0" quotePrefix="1" applyFont="1" applyFill="1" applyBorder="1" applyAlignment="1">
      <alignment horizontal="center" vertical="top" wrapText="1"/>
    </xf>
    <xf numFmtId="0" fontId="2" fillId="0" borderId="0" xfId="0" applyFont="1" applyFill="1" applyAlignment="1">
      <alignment vertical="top" wrapText="1"/>
    </xf>
    <xf numFmtId="0" fontId="5" fillId="0" borderId="0" xfId="0" quotePrefix="1" applyFont="1" applyFill="1" applyBorder="1" applyAlignment="1">
      <alignment vertical="center"/>
    </xf>
    <xf numFmtId="0" fontId="6" fillId="0" borderId="0" xfId="0" quotePrefix="1" applyFont="1" applyFill="1" applyBorder="1" applyAlignment="1">
      <alignment horizontal="left"/>
    </xf>
    <xf numFmtId="0" fontId="1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quotePrefix="1" applyFont="1" applyFill="1" applyBorder="1" applyAlignment="1">
      <alignment horizontal="center" vertical="center" wrapText="1"/>
    </xf>
    <xf numFmtId="0" fontId="2" fillId="0" borderId="0" xfId="0" quotePrefix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11" fontId="2" fillId="0" borderId="0" xfId="0" quotePrefix="1" applyNumberFormat="1" applyFont="1" applyFill="1" applyBorder="1" applyAlignment="1">
      <alignment horizontal="left" vertical="top" wrapText="1"/>
    </xf>
    <xf numFmtId="0" fontId="9" fillId="0" borderId="0" xfId="0" applyFont="1" applyFill="1" applyAlignment="1">
      <alignment horizontal="center" vertical="top" wrapText="1"/>
    </xf>
    <xf numFmtId="1" fontId="2" fillId="0" borderId="0" xfId="0" applyNumberFormat="1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2" fillId="0" borderId="0" xfId="0" applyFont="1" applyAlignment="1">
      <alignment horizontal="left" vertical="top" wrapText="1"/>
    </xf>
    <xf numFmtId="0" fontId="2" fillId="0" borderId="0" xfId="0" quotePrefix="1" applyFont="1" applyAlignment="1">
      <alignment horizontal="left" vertical="top" wrapText="1"/>
    </xf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quotePrefix="1" applyFont="1" applyAlignment="1">
      <alignment horizontal="left"/>
    </xf>
    <xf numFmtId="0" fontId="0" fillId="0" borderId="0" xfId="0" quotePrefix="1"/>
    <xf numFmtId="0" fontId="1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0" fontId="3" fillId="0" borderId="0" xfId="0" applyNumberFormat="1" applyFont="1" applyFill="1" applyBorder="1" applyAlignment="1" applyProtection="1">
      <alignment horizontal="left" vertical="top"/>
      <protection locked="0"/>
    </xf>
  </cellXfs>
  <cellStyles count="2">
    <cellStyle name="Excel_BuiltIn_Hyperlink" xfId="1"/>
    <cellStyle name="Standaard" xfId="0" builtinId="0"/>
  </cellStyles>
  <dxfs count="27"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top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textRotation="0" wrapText="1" indent="0" justifyLastLine="0" shrinkToFit="0" readingOrder="0"/>
      <border diagonalUp="0" diagonalDown="0" outline="0">
        <top/>
      </border>
    </dxf>
    <dxf>
      <border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top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indexed="13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000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70" name="Tabel32371" displayName="Tabel32371" ref="B3:P75" headerRowDxfId="26" dataDxfId="24" totalsRowDxfId="22" headerRowBorderDxfId="25" tableBorderDxfId="23">
  <tableColumns count="15">
    <tableColumn id="1" name="#" totalsRowLabel="Total" dataDxfId="21">
      <calculatedColumnFormula>ROW(B4) - ROW($B$3)</calculatedColumnFormula>
    </tableColumn>
    <tableColumn id="2" name="ComponentName" dataDxfId="20"/>
    <tableColumn id="3" name="ComponentPackage" dataDxfId="19"/>
    <tableColumn id="4" name="Manufacturer" dataDxfId="18"/>
    <tableColumn id="5" name="ManufacturerNumber" dataDxfId="17"/>
    <tableColumn id="6" name="Designator" dataDxfId="16"/>
    <tableColumn id="13" name="Quantity" dataDxfId="15"/>
    <tableColumn id="18" name="Solder Joint (p/Unit)" dataDxfId="14" totalsRowDxfId="13"/>
    <tableColumn id="15" name="Solder Joints (Total)" dataDxfId="12" totalsRowDxfId="11">
      <calculatedColumnFormula>I4*H4</calculatedColumnFormula>
    </tableColumn>
    <tableColumn id="14" name="Temp" dataDxfId="10" totalsRowDxfId="9"/>
    <tableColumn id="16" name="FIT (Failures/10^9 hours)" dataDxfId="8" totalsRowDxfId="7"/>
    <tableColumn id="17" name="Failure Rate (unit)" dataDxfId="6" totalsRowDxfId="5">
      <calculatedColumnFormula>L4/1000000000</calculatedColumnFormula>
    </tableColumn>
    <tableColumn id="12" name="Total Failure Rate" dataDxfId="4" totalsRowDxfId="3">
      <calculatedColumnFormula>M4*H4</calculatedColumnFormula>
    </tableColumn>
    <tableColumn id="19" name="Source" dataDxfId="2" totalsRowDxfId="1"/>
    <tableColumn id="7" name="Comment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/media/Dual/A2%20Development/B1%20Projects/71003%20ZKL%203000%20RC/V-Model/%5b6%5d%20HW%20&amp;%20SW%20(Elektronica)%20-fase/MTBF/Appendix%20MTBF/Transistor%20Photo%20Dual%20Ouput.pdf" TargetMode="External"/><Relationship Id="rId3" Type="http://schemas.openxmlformats.org/officeDocument/2006/relationships/hyperlink" Target="http://assets.nexperia.com/documents/quality-document/BAT54_NXP_Product_Quality.pdf" TargetMode="External"/><Relationship Id="rId7" Type="http://schemas.openxmlformats.org/officeDocument/2006/relationships/hyperlink" Target="/media/Dual/A2%20Development/B1%20Projects/71003%20ZKL%203000%20RC/V-Model/%5b6%5d%20HW%20&amp;%20SW%20(Elektronica)%20-fase/MTBF/Appendix%20MTBF/LT_R312.pdf" TargetMode="External"/><Relationship Id="rId12" Type="http://schemas.openxmlformats.org/officeDocument/2006/relationships/table" Target="../tables/table1.xml"/><Relationship Id="rId2" Type="http://schemas.openxmlformats.org/officeDocument/2006/relationships/hyperlink" Target="http://assets.nexperia.com/documents/quality-document/BAT54_NXP_Product_Quality.pdf" TargetMode="External"/><Relationship Id="rId1" Type="http://schemas.openxmlformats.org/officeDocument/2006/relationships/hyperlink" Target="http://assets.nexperia.com/documents/quality-document/BAS85_NXP_Product_Quality.pdf" TargetMode="External"/><Relationship Id="rId6" Type="http://schemas.openxmlformats.org/officeDocument/2006/relationships/hyperlink" Target="/media/Dual/A2%20Development/B1%20Projects/71003%20ZKL%203000%20RC/V-Model/%5b6%5d%20HW%20&amp;%20SW%20(Elektronica)%20-fase/MTBF/Appendix%20MTBF/Inductor%20Trafo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littelfuse.com/~/media/electronics/product_catalogs/littelfuse_tvs_diode_catalog.pdf.pdf" TargetMode="External"/><Relationship Id="rId10" Type="http://schemas.openxmlformats.org/officeDocument/2006/relationships/hyperlink" Target="/media/Dual/A2%20Development/B1%20Projects/71003%20ZKL%203000%20RC/V-Model/%5b6%5d%20HW%20&amp;%20SW%20(Elektronica)%20-fase/MTBF/Appendix%20MTBF/FET%20N-channel%20TO263.pdf" TargetMode="External"/><Relationship Id="rId4" Type="http://schemas.openxmlformats.org/officeDocument/2006/relationships/hyperlink" Target="http://www.littelfuse.com/~/media/electronics/product_catalogs/littelfuse_tvs_diode_catalog.pdf.pdf" TargetMode="External"/><Relationship Id="rId9" Type="http://schemas.openxmlformats.org/officeDocument/2006/relationships/hyperlink" Target="\media\Dual\A2%20Development\B1%20Projects\71003%20ZKL%203000%20RC\V-Model\%5b6%5d%20HW%20&amp;%20SW%20(Elektronica)%20-fase\MTBF\Appendix%20MTBF\Crystal%208.192Mh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6"/>
  <sheetViews>
    <sheetView tabSelected="1" zoomScale="70" zoomScaleNormal="70" workbookViewId="0">
      <selection activeCell="L83" sqref="L83"/>
    </sheetView>
  </sheetViews>
  <sheetFormatPr defaultColWidth="11.42578125" defaultRowHeight="12.75" x14ac:dyDescent="0.2"/>
  <cols>
    <col min="1" max="1" width="3.140625" style="3" customWidth="1"/>
    <col min="2" max="2" width="5.42578125" style="3" customWidth="1"/>
    <col min="3" max="3" width="28.42578125" style="8" customWidth="1"/>
    <col min="4" max="4" width="22.28515625" style="8" customWidth="1"/>
    <col min="5" max="5" width="23" style="3" customWidth="1"/>
    <col min="6" max="6" width="32.42578125" style="3" customWidth="1"/>
    <col min="7" max="7" width="24.140625" style="3" customWidth="1"/>
    <col min="8" max="13" width="17.140625" style="3" customWidth="1"/>
    <col min="14" max="14" width="19.140625" style="3" customWidth="1"/>
    <col min="15" max="15" width="178.5703125" style="3" customWidth="1"/>
    <col min="16" max="16" width="170.140625" style="3" customWidth="1"/>
    <col min="17" max="19" width="16.42578125" style="3" customWidth="1"/>
    <col min="20" max="16384" width="11.42578125" style="3"/>
  </cols>
  <sheetData>
    <row r="1" spans="1:20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1"/>
      <c r="O1" s="11"/>
      <c r="P1" s="11"/>
      <c r="Q1" s="11"/>
      <c r="R1" s="11"/>
      <c r="S1" s="11"/>
      <c r="T1" s="12"/>
    </row>
    <row r="2" spans="1:20" ht="37.5" customHeight="1" x14ac:dyDescent="0.2">
      <c r="A2" s="1"/>
      <c r="B2" s="13"/>
      <c r="C2" s="13" t="s">
        <v>124</v>
      </c>
      <c r="D2" s="17" t="s">
        <v>149</v>
      </c>
      <c r="E2" s="7"/>
      <c r="F2" s="18" t="s">
        <v>150</v>
      </c>
      <c r="G2" s="7"/>
      <c r="H2" s="7"/>
      <c r="I2" s="7"/>
      <c r="J2" s="7"/>
      <c r="K2" s="7"/>
      <c r="L2" s="7"/>
      <c r="M2" s="7"/>
      <c r="N2" s="11"/>
      <c r="O2" s="11"/>
      <c r="P2" s="11"/>
      <c r="Q2" s="11"/>
      <c r="R2" s="11"/>
      <c r="S2" s="11"/>
      <c r="T2" s="12"/>
    </row>
    <row r="3" spans="1:20" s="9" customFormat="1" ht="30" customHeight="1" x14ac:dyDescent="0.2">
      <c r="A3" s="19"/>
      <c r="B3" s="20" t="s">
        <v>0</v>
      </c>
      <c r="C3" s="21" t="s">
        <v>2</v>
      </c>
      <c r="D3" s="21" t="s">
        <v>40</v>
      </c>
      <c r="E3" s="21" t="s">
        <v>58</v>
      </c>
      <c r="F3" s="21" t="s">
        <v>76</v>
      </c>
      <c r="G3" s="21" t="s">
        <v>114</v>
      </c>
      <c r="H3" s="21" t="s">
        <v>123</v>
      </c>
      <c r="I3" s="21" t="s">
        <v>125</v>
      </c>
      <c r="J3" s="21" t="s">
        <v>128</v>
      </c>
      <c r="K3" s="21" t="s">
        <v>127</v>
      </c>
      <c r="L3" s="21" t="s">
        <v>138</v>
      </c>
      <c r="M3" s="21" t="s">
        <v>129</v>
      </c>
      <c r="N3" s="20" t="s">
        <v>130</v>
      </c>
      <c r="O3" s="20" t="s">
        <v>131</v>
      </c>
      <c r="P3" s="20" t="s">
        <v>301</v>
      </c>
      <c r="Q3" s="20" t="s">
        <v>127</v>
      </c>
      <c r="R3" s="20" t="s">
        <v>127</v>
      </c>
      <c r="S3" s="20" t="s">
        <v>127</v>
      </c>
      <c r="T3" s="14"/>
    </row>
    <row r="4" spans="1:20" s="10" customFormat="1" ht="13.5" customHeight="1" x14ac:dyDescent="0.2">
      <c r="A4" s="19"/>
      <c r="B4" s="30">
        <f t="shared" ref="B4:B67" si="0">ROW(B4) - ROW($B$3)</f>
        <v>1</v>
      </c>
      <c r="C4" s="31" t="s">
        <v>8</v>
      </c>
      <c r="D4" s="31" t="s">
        <v>41</v>
      </c>
      <c r="E4" s="31" t="s">
        <v>59</v>
      </c>
      <c r="F4" s="31" t="s">
        <v>82</v>
      </c>
      <c r="G4" s="31" t="s">
        <v>151</v>
      </c>
      <c r="H4" s="31">
        <v>6</v>
      </c>
      <c r="I4" s="22">
        <v>2</v>
      </c>
      <c r="J4" s="22">
        <f t="shared" ref="J4:J35" si="1">I4*H4</f>
        <v>12</v>
      </c>
      <c r="K4" s="22">
        <v>30</v>
      </c>
      <c r="L4" s="33">
        <v>35.526991000000002</v>
      </c>
      <c r="M4" s="26">
        <f>L4/1000000000</f>
        <v>3.5526991000000005E-8</v>
      </c>
      <c r="N4" s="15">
        <f t="shared" ref="N4:N35" si="2">M4*H4</f>
        <v>2.1316194600000003E-7</v>
      </c>
      <c r="O4" s="32" t="s">
        <v>309</v>
      </c>
      <c r="P4" s="27"/>
      <c r="Q4" s="15"/>
      <c r="R4" s="15"/>
      <c r="S4" s="15"/>
      <c r="T4" s="16"/>
    </row>
    <row r="5" spans="1:20" s="10" customFormat="1" ht="63.75" x14ac:dyDescent="0.2">
      <c r="A5" s="19"/>
      <c r="B5" s="30">
        <f t="shared" si="0"/>
        <v>2</v>
      </c>
      <c r="C5" s="31" t="s">
        <v>3</v>
      </c>
      <c r="D5" s="31" t="s">
        <v>41</v>
      </c>
      <c r="E5" s="31" t="s">
        <v>59</v>
      </c>
      <c r="F5" s="31" t="s">
        <v>77</v>
      </c>
      <c r="G5" s="31" t="s">
        <v>152</v>
      </c>
      <c r="H5" s="31">
        <v>24</v>
      </c>
      <c r="I5" s="22">
        <v>2</v>
      </c>
      <c r="J5" s="22">
        <f t="shared" si="1"/>
        <v>48</v>
      </c>
      <c r="K5" s="22">
        <v>30</v>
      </c>
      <c r="L5" s="33">
        <v>21.183713000000001</v>
      </c>
      <c r="M5" s="22">
        <f t="shared" ref="M5:M35" si="3">L5/1000000000</f>
        <v>2.1183713000000001E-8</v>
      </c>
      <c r="N5" s="15">
        <f t="shared" si="2"/>
        <v>5.0840911199999999E-7</v>
      </c>
      <c r="O5" s="32" t="s">
        <v>310</v>
      </c>
      <c r="P5" s="15"/>
      <c r="Q5" s="15"/>
      <c r="R5" s="15"/>
      <c r="S5" s="15"/>
      <c r="T5" s="16"/>
    </row>
    <row r="6" spans="1:20" s="10" customFormat="1" ht="13.5" customHeight="1" x14ac:dyDescent="0.2">
      <c r="A6" s="19"/>
      <c r="B6" s="30">
        <f t="shared" si="0"/>
        <v>3</v>
      </c>
      <c r="C6" s="31" t="s">
        <v>7</v>
      </c>
      <c r="D6" s="31" t="s">
        <v>41</v>
      </c>
      <c r="E6" s="31" t="s">
        <v>59</v>
      </c>
      <c r="F6" s="31" t="s">
        <v>81</v>
      </c>
      <c r="G6" s="31" t="s">
        <v>153</v>
      </c>
      <c r="H6" s="31">
        <v>3</v>
      </c>
      <c r="I6" s="22">
        <v>2</v>
      </c>
      <c r="J6" s="22">
        <f t="shared" si="1"/>
        <v>6</v>
      </c>
      <c r="K6" s="22">
        <v>30</v>
      </c>
      <c r="L6" s="33">
        <v>29.956399999999999</v>
      </c>
      <c r="M6" s="22">
        <f t="shared" si="3"/>
        <v>2.9956399999999996E-8</v>
      </c>
      <c r="N6" s="15">
        <f t="shared" si="2"/>
        <v>8.986919999999998E-8</v>
      </c>
      <c r="O6" s="32" t="s">
        <v>311</v>
      </c>
      <c r="P6" s="15"/>
      <c r="Q6" s="15"/>
      <c r="R6" s="15"/>
      <c r="S6" s="15"/>
      <c r="T6" s="16"/>
    </row>
    <row r="7" spans="1:20" s="10" customFormat="1" x14ac:dyDescent="0.2">
      <c r="A7" s="19"/>
      <c r="B7" s="30">
        <f t="shared" si="0"/>
        <v>4</v>
      </c>
      <c r="C7" s="31" t="s">
        <v>6</v>
      </c>
      <c r="D7" s="31" t="s">
        <v>43</v>
      </c>
      <c r="E7" s="31" t="s">
        <v>59</v>
      </c>
      <c r="F7" s="31" t="s">
        <v>80</v>
      </c>
      <c r="G7" s="31" t="s">
        <v>154</v>
      </c>
      <c r="H7" s="31">
        <v>2</v>
      </c>
      <c r="I7" s="22">
        <v>2</v>
      </c>
      <c r="J7" s="22">
        <f t="shared" si="1"/>
        <v>4</v>
      </c>
      <c r="K7" s="22">
        <v>30</v>
      </c>
      <c r="L7" s="33">
        <v>37.466571999999999</v>
      </c>
      <c r="M7" s="22">
        <f t="shared" si="3"/>
        <v>3.7466571999999997E-8</v>
      </c>
      <c r="N7" s="15">
        <f t="shared" si="2"/>
        <v>7.4933143999999993E-8</v>
      </c>
      <c r="O7" s="32" t="s">
        <v>312</v>
      </c>
      <c r="P7" s="15"/>
      <c r="Q7" s="15"/>
      <c r="R7" s="15"/>
      <c r="S7" s="15"/>
      <c r="T7" s="16"/>
    </row>
    <row r="8" spans="1:20" s="10" customFormat="1" ht="13.5" customHeight="1" x14ac:dyDescent="0.2">
      <c r="A8" s="19"/>
      <c r="B8" s="30">
        <f t="shared" si="0"/>
        <v>5</v>
      </c>
      <c r="C8" s="31" t="s">
        <v>4</v>
      </c>
      <c r="D8" s="31" t="s">
        <v>42</v>
      </c>
      <c r="E8" s="31" t="s">
        <v>59</v>
      </c>
      <c r="F8" s="31" t="s">
        <v>78</v>
      </c>
      <c r="G8" s="31" t="s">
        <v>155</v>
      </c>
      <c r="H8" s="31">
        <v>1</v>
      </c>
      <c r="I8" s="22">
        <v>2</v>
      </c>
      <c r="J8" s="22">
        <f t="shared" si="1"/>
        <v>2</v>
      </c>
      <c r="K8" s="22">
        <v>30</v>
      </c>
      <c r="L8" s="33">
        <v>40.221800000000002</v>
      </c>
      <c r="M8" s="22">
        <f t="shared" si="3"/>
        <v>4.0221800000000004E-8</v>
      </c>
      <c r="N8" s="15">
        <f t="shared" si="2"/>
        <v>4.0221800000000004E-8</v>
      </c>
      <c r="O8" s="32" t="s">
        <v>313</v>
      </c>
      <c r="P8" s="15"/>
      <c r="Q8" s="15"/>
      <c r="R8" s="15"/>
      <c r="S8" s="15"/>
      <c r="T8" s="16"/>
    </row>
    <row r="9" spans="1:20" s="10" customFormat="1" ht="25.5" x14ac:dyDescent="0.2">
      <c r="A9" s="19"/>
      <c r="B9" s="30">
        <f t="shared" si="0"/>
        <v>6</v>
      </c>
      <c r="C9" s="31" t="s">
        <v>5</v>
      </c>
      <c r="D9" s="31" t="s">
        <v>41</v>
      </c>
      <c r="E9" s="31" t="s">
        <v>59</v>
      </c>
      <c r="F9" s="31" t="s">
        <v>79</v>
      </c>
      <c r="G9" s="31" t="s">
        <v>156</v>
      </c>
      <c r="H9" s="31">
        <v>5</v>
      </c>
      <c r="I9" s="22">
        <v>2</v>
      </c>
      <c r="J9" s="22">
        <f t="shared" si="1"/>
        <v>10</v>
      </c>
      <c r="K9" s="22">
        <v>30</v>
      </c>
      <c r="L9" s="33">
        <v>24.753919</v>
      </c>
      <c r="M9" s="22">
        <f t="shared" si="3"/>
        <v>2.4753918999999999E-8</v>
      </c>
      <c r="N9" s="15">
        <f t="shared" si="2"/>
        <v>1.2376959499999999E-7</v>
      </c>
      <c r="O9" s="32" t="s">
        <v>314</v>
      </c>
      <c r="P9" s="15"/>
      <c r="Q9" s="15"/>
      <c r="R9" s="15"/>
      <c r="S9" s="15"/>
      <c r="T9" s="16"/>
    </row>
    <row r="10" spans="1:20" s="10" customFormat="1" ht="13.5" customHeight="1" x14ac:dyDescent="0.2">
      <c r="A10" s="19"/>
      <c r="B10" s="30">
        <f t="shared" si="0"/>
        <v>7</v>
      </c>
      <c r="C10" s="31" t="s">
        <v>11</v>
      </c>
      <c r="D10" s="31" t="s">
        <v>41</v>
      </c>
      <c r="E10" s="31" t="s">
        <v>59</v>
      </c>
      <c r="F10" s="31" t="s">
        <v>85</v>
      </c>
      <c r="G10" s="31" t="s">
        <v>157</v>
      </c>
      <c r="H10" s="31">
        <v>1</v>
      </c>
      <c r="I10" s="22">
        <v>2</v>
      </c>
      <c r="J10" s="22">
        <f t="shared" si="1"/>
        <v>2</v>
      </c>
      <c r="K10" s="22">
        <v>30</v>
      </c>
      <c r="L10" s="33">
        <v>55.085898999999998</v>
      </c>
      <c r="M10" s="22">
        <f t="shared" si="3"/>
        <v>5.5085898999999999E-8</v>
      </c>
      <c r="N10" s="15">
        <f t="shared" si="2"/>
        <v>5.5085898999999999E-8</v>
      </c>
      <c r="O10" s="32" t="s">
        <v>315</v>
      </c>
      <c r="P10" s="15"/>
      <c r="Q10" s="15"/>
      <c r="R10" s="15"/>
      <c r="S10" s="15"/>
      <c r="T10" s="16"/>
    </row>
    <row r="11" spans="1:20" s="10" customFormat="1" x14ac:dyDescent="0.2">
      <c r="A11" s="19"/>
      <c r="B11" s="30">
        <f t="shared" si="0"/>
        <v>8</v>
      </c>
      <c r="C11" s="31" t="s">
        <v>12</v>
      </c>
      <c r="D11" s="31" t="s">
        <v>41</v>
      </c>
      <c r="E11" s="31" t="s">
        <v>59</v>
      </c>
      <c r="F11" s="31" t="s">
        <v>86</v>
      </c>
      <c r="G11" s="31" t="s">
        <v>115</v>
      </c>
      <c r="H11" s="31">
        <v>1</v>
      </c>
      <c r="I11" s="22">
        <v>2</v>
      </c>
      <c r="J11" s="22">
        <f t="shared" si="1"/>
        <v>2</v>
      </c>
      <c r="K11" s="22">
        <v>30</v>
      </c>
      <c r="L11" s="33">
        <v>14.99527</v>
      </c>
      <c r="M11" s="22">
        <f t="shared" si="3"/>
        <v>1.499527E-8</v>
      </c>
      <c r="N11" s="15">
        <f t="shared" si="2"/>
        <v>1.499527E-8</v>
      </c>
      <c r="O11" s="32" t="s">
        <v>316</v>
      </c>
      <c r="P11" s="15"/>
      <c r="Q11" s="15"/>
      <c r="R11" s="15"/>
      <c r="S11" s="15"/>
      <c r="T11" s="16"/>
    </row>
    <row r="12" spans="1:20" s="10" customFormat="1" ht="13.5" customHeight="1" x14ac:dyDescent="0.2">
      <c r="A12" s="19"/>
      <c r="B12" s="30">
        <f t="shared" si="0"/>
        <v>9</v>
      </c>
      <c r="C12" s="31" t="s">
        <v>158</v>
      </c>
      <c r="D12" s="31" t="s">
        <v>41</v>
      </c>
      <c r="E12" s="31" t="s">
        <v>59</v>
      </c>
      <c r="F12" s="31" t="s">
        <v>159</v>
      </c>
      <c r="G12" s="31" t="s">
        <v>160</v>
      </c>
      <c r="H12" s="31">
        <v>1</v>
      </c>
      <c r="I12" s="22">
        <v>2</v>
      </c>
      <c r="J12" s="22">
        <f t="shared" si="1"/>
        <v>2</v>
      </c>
      <c r="K12" s="22">
        <v>30</v>
      </c>
      <c r="L12" s="33">
        <v>10.982882999999999</v>
      </c>
      <c r="M12" s="22">
        <f t="shared" si="3"/>
        <v>1.0982882999999999E-8</v>
      </c>
      <c r="N12" s="15">
        <f t="shared" si="2"/>
        <v>1.0982882999999999E-8</v>
      </c>
      <c r="O12" s="32" t="s">
        <v>317</v>
      </c>
      <c r="P12" s="15"/>
      <c r="Q12" s="15"/>
      <c r="R12" s="15"/>
      <c r="S12" s="15"/>
      <c r="T12" s="16"/>
    </row>
    <row r="13" spans="1:20" s="10" customFormat="1" x14ac:dyDescent="0.2">
      <c r="A13" s="19"/>
      <c r="B13" s="30">
        <f t="shared" si="0"/>
        <v>10</v>
      </c>
      <c r="C13" s="31" t="s">
        <v>161</v>
      </c>
      <c r="D13" s="31" t="s">
        <v>41</v>
      </c>
      <c r="E13" s="31" t="s">
        <v>59</v>
      </c>
      <c r="F13" s="31" t="s">
        <v>162</v>
      </c>
      <c r="G13" s="31" t="s">
        <v>163</v>
      </c>
      <c r="H13" s="31">
        <v>3</v>
      </c>
      <c r="I13" s="22">
        <v>2</v>
      </c>
      <c r="J13" s="22">
        <f t="shared" si="1"/>
        <v>6</v>
      </c>
      <c r="K13" s="22">
        <v>30</v>
      </c>
      <c r="L13" s="33">
        <v>15.531205999999999</v>
      </c>
      <c r="M13" s="22">
        <f t="shared" si="3"/>
        <v>1.5531205999999998E-8</v>
      </c>
      <c r="N13" s="15">
        <f t="shared" si="2"/>
        <v>4.6593617999999991E-8</v>
      </c>
      <c r="O13" s="32" t="s">
        <v>318</v>
      </c>
      <c r="P13" s="15"/>
      <c r="Q13" s="15"/>
      <c r="R13" s="15"/>
      <c r="S13" s="15"/>
      <c r="T13" s="16"/>
    </row>
    <row r="14" spans="1:20" s="10" customFormat="1" ht="13.5" customHeight="1" x14ac:dyDescent="0.2">
      <c r="A14" s="19"/>
      <c r="B14" s="30">
        <f t="shared" si="0"/>
        <v>11</v>
      </c>
      <c r="C14" s="31" t="s">
        <v>164</v>
      </c>
      <c r="D14" s="31" t="s">
        <v>41</v>
      </c>
      <c r="E14" s="31" t="s">
        <v>59</v>
      </c>
      <c r="F14" s="31" t="s">
        <v>165</v>
      </c>
      <c r="G14" s="31" t="s">
        <v>116</v>
      </c>
      <c r="H14" s="31">
        <v>1</v>
      </c>
      <c r="I14" s="22">
        <v>2</v>
      </c>
      <c r="J14" s="22">
        <f t="shared" si="1"/>
        <v>2</v>
      </c>
      <c r="K14" s="22">
        <v>30</v>
      </c>
      <c r="L14" s="33">
        <v>12.271981</v>
      </c>
      <c r="M14" s="22">
        <f t="shared" si="3"/>
        <v>1.2271981E-8</v>
      </c>
      <c r="N14" s="15">
        <f t="shared" si="2"/>
        <v>1.2271981E-8</v>
      </c>
      <c r="O14" s="32" t="s">
        <v>319</v>
      </c>
      <c r="P14" s="15"/>
      <c r="Q14" s="15"/>
      <c r="R14" s="15"/>
      <c r="S14" s="15"/>
      <c r="T14" s="16"/>
    </row>
    <row r="15" spans="1:20" s="10" customFormat="1" ht="25.5" x14ac:dyDescent="0.2">
      <c r="A15" s="19"/>
      <c r="B15" s="30">
        <f t="shared" si="0"/>
        <v>12</v>
      </c>
      <c r="C15" s="31" t="s">
        <v>166</v>
      </c>
      <c r="D15" s="31" t="s">
        <v>41</v>
      </c>
      <c r="E15" s="31" t="s">
        <v>59</v>
      </c>
      <c r="F15" s="31" t="s">
        <v>167</v>
      </c>
      <c r="G15" s="31" t="s">
        <v>168</v>
      </c>
      <c r="H15" s="31">
        <v>9</v>
      </c>
      <c r="I15" s="22">
        <v>2</v>
      </c>
      <c r="J15" s="22">
        <f t="shared" si="1"/>
        <v>18</v>
      </c>
      <c r="K15" s="22">
        <v>30</v>
      </c>
      <c r="L15" s="33">
        <v>25.489812000000001</v>
      </c>
      <c r="M15" s="22">
        <f t="shared" si="3"/>
        <v>2.5489812000000002E-8</v>
      </c>
      <c r="N15" s="15">
        <f t="shared" si="2"/>
        <v>2.2940830800000002E-7</v>
      </c>
      <c r="O15" s="32" t="s">
        <v>320</v>
      </c>
      <c r="P15" s="15"/>
      <c r="Q15" s="15"/>
      <c r="R15" s="15"/>
      <c r="S15" s="15"/>
      <c r="T15" s="16"/>
    </row>
    <row r="16" spans="1:20" s="10" customFormat="1" ht="13.5" customHeight="1" x14ac:dyDescent="0.2">
      <c r="A16" s="19"/>
      <c r="B16" s="30">
        <f t="shared" si="0"/>
        <v>13</v>
      </c>
      <c r="C16" s="31" t="s">
        <v>10</v>
      </c>
      <c r="D16" s="31" t="s">
        <v>41</v>
      </c>
      <c r="E16" s="31" t="s">
        <v>59</v>
      </c>
      <c r="F16" s="31" t="s">
        <v>84</v>
      </c>
      <c r="G16" s="31" t="s">
        <v>169</v>
      </c>
      <c r="H16" s="31">
        <v>9</v>
      </c>
      <c r="I16" s="22">
        <v>2</v>
      </c>
      <c r="J16" s="22">
        <f t="shared" si="1"/>
        <v>18</v>
      </c>
      <c r="K16" s="22">
        <v>30</v>
      </c>
      <c r="L16" s="34">
        <v>17.605647999999999</v>
      </c>
      <c r="M16" s="22">
        <f t="shared" si="3"/>
        <v>1.7605647999999999E-8</v>
      </c>
      <c r="N16" s="15">
        <f t="shared" si="2"/>
        <v>1.5845083199999999E-7</v>
      </c>
      <c r="O16" s="32" t="s">
        <v>321</v>
      </c>
      <c r="P16" s="15"/>
      <c r="Q16" s="15"/>
      <c r="R16" s="15"/>
      <c r="S16" s="15"/>
      <c r="T16" s="16"/>
    </row>
    <row r="17" spans="1:20" s="10" customFormat="1" ht="38.25" x14ac:dyDescent="0.2">
      <c r="A17" s="19"/>
      <c r="B17" s="30">
        <f t="shared" si="0"/>
        <v>14</v>
      </c>
      <c r="C17" s="31" t="s">
        <v>170</v>
      </c>
      <c r="D17" s="31" t="s">
        <v>41</v>
      </c>
      <c r="E17" s="31" t="s">
        <v>59</v>
      </c>
      <c r="F17" s="31" t="s">
        <v>171</v>
      </c>
      <c r="G17" s="31" t="s">
        <v>172</v>
      </c>
      <c r="H17" s="31">
        <v>16</v>
      </c>
      <c r="I17" s="22">
        <v>2</v>
      </c>
      <c r="J17" s="22">
        <f t="shared" si="1"/>
        <v>32</v>
      </c>
      <c r="K17" s="22">
        <v>30</v>
      </c>
      <c r="L17" s="38">
        <v>29.211144999999998</v>
      </c>
      <c r="M17" s="39">
        <f t="shared" si="3"/>
        <v>2.9211144999999999E-8</v>
      </c>
      <c r="N17" s="15">
        <f t="shared" si="2"/>
        <v>4.6737831999999999E-7</v>
      </c>
      <c r="O17" s="32" t="s">
        <v>322</v>
      </c>
      <c r="P17" s="15"/>
      <c r="Q17" s="15"/>
      <c r="R17" s="15"/>
      <c r="S17" s="15"/>
      <c r="T17" s="16"/>
    </row>
    <row r="18" spans="1:20" s="10" customFormat="1" ht="13.5" customHeight="1" x14ac:dyDescent="0.2">
      <c r="A18" s="19"/>
      <c r="B18" s="30">
        <f t="shared" si="0"/>
        <v>15</v>
      </c>
      <c r="C18" s="31" t="s">
        <v>173</v>
      </c>
      <c r="D18" s="31" t="s">
        <v>44</v>
      </c>
      <c r="E18" s="31" t="s">
        <v>60</v>
      </c>
      <c r="F18" s="31" t="s">
        <v>174</v>
      </c>
      <c r="G18" s="31" t="s">
        <v>175</v>
      </c>
      <c r="H18" s="31">
        <v>8</v>
      </c>
      <c r="I18" s="22">
        <v>2</v>
      </c>
      <c r="J18" s="22">
        <f t="shared" si="1"/>
        <v>16</v>
      </c>
      <c r="K18" s="22">
        <v>30</v>
      </c>
      <c r="L18" s="33">
        <v>23.026530000000001</v>
      </c>
      <c r="M18" s="22">
        <f t="shared" si="3"/>
        <v>2.3026530000000001E-8</v>
      </c>
      <c r="N18" s="15">
        <f t="shared" si="2"/>
        <v>1.8421224000000001E-7</v>
      </c>
      <c r="O18" s="32" t="s">
        <v>323</v>
      </c>
      <c r="P18" s="15"/>
      <c r="Q18" s="15"/>
      <c r="R18" s="15"/>
      <c r="S18" s="15"/>
      <c r="T18" s="16"/>
    </row>
    <row r="19" spans="1:20" s="10" customFormat="1" ht="25.5" x14ac:dyDescent="0.2">
      <c r="A19" s="19"/>
      <c r="B19" s="30">
        <f t="shared" si="0"/>
        <v>16</v>
      </c>
      <c r="C19" s="31" t="s">
        <v>176</v>
      </c>
      <c r="D19" s="31" t="s">
        <v>41</v>
      </c>
      <c r="E19" s="31" t="s">
        <v>59</v>
      </c>
      <c r="F19" s="31" t="s">
        <v>177</v>
      </c>
      <c r="G19" s="31" t="s">
        <v>178</v>
      </c>
      <c r="H19" s="31">
        <v>4</v>
      </c>
      <c r="I19" s="22">
        <v>2</v>
      </c>
      <c r="J19" s="22">
        <f t="shared" si="1"/>
        <v>8</v>
      </c>
      <c r="K19" s="22">
        <v>30</v>
      </c>
      <c r="L19" s="33">
        <v>22.183873999999999</v>
      </c>
      <c r="M19" s="22">
        <f t="shared" si="3"/>
        <v>2.2183873999999998E-8</v>
      </c>
      <c r="N19" s="15">
        <f t="shared" si="2"/>
        <v>8.8735495999999993E-8</v>
      </c>
      <c r="O19" s="32" t="s">
        <v>324</v>
      </c>
      <c r="P19" s="15"/>
      <c r="Q19" s="15"/>
      <c r="R19" s="15"/>
      <c r="S19" s="15"/>
      <c r="T19" s="16"/>
    </row>
    <row r="20" spans="1:20" s="10" customFormat="1" ht="13.5" customHeight="1" x14ac:dyDescent="0.2">
      <c r="A20" s="19"/>
      <c r="B20" s="30">
        <f t="shared" si="0"/>
        <v>17</v>
      </c>
      <c r="C20" s="31" t="s">
        <v>179</v>
      </c>
      <c r="D20" s="31" t="s">
        <v>43</v>
      </c>
      <c r="E20" s="31" t="s">
        <v>59</v>
      </c>
      <c r="F20" s="31" t="s">
        <v>180</v>
      </c>
      <c r="G20" s="31" t="s">
        <v>181</v>
      </c>
      <c r="H20" s="31">
        <v>8</v>
      </c>
      <c r="I20" s="22">
        <v>2</v>
      </c>
      <c r="J20" s="22">
        <f t="shared" si="1"/>
        <v>16</v>
      </c>
      <c r="K20" s="22">
        <v>30</v>
      </c>
      <c r="L20" s="33">
        <v>20.906476000000001</v>
      </c>
      <c r="M20" s="22">
        <f t="shared" si="3"/>
        <v>2.0906476000000002E-8</v>
      </c>
      <c r="N20" s="15">
        <f t="shared" si="2"/>
        <v>1.6725180800000001E-7</v>
      </c>
      <c r="O20" s="32" t="s">
        <v>325</v>
      </c>
      <c r="P20" s="15"/>
      <c r="Q20" s="15"/>
      <c r="R20" s="15"/>
      <c r="S20" s="15"/>
      <c r="T20" s="16"/>
    </row>
    <row r="21" spans="1:20" s="10" customFormat="1" ht="38.25" x14ac:dyDescent="0.2">
      <c r="A21" s="19"/>
      <c r="B21" s="30">
        <f t="shared" si="0"/>
        <v>18</v>
      </c>
      <c r="C21" s="31" t="s">
        <v>13</v>
      </c>
      <c r="D21" s="31" t="s">
        <v>47</v>
      </c>
      <c r="E21" s="31" t="s">
        <v>63</v>
      </c>
      <c r="F21" s="31" t="s">
        <v>87</v>
      </c>
      <c r="G21" s="31" t="s">
        <v>182</v>
      </c>
      <c r="H21" s="31">
        <v>17</v>
      </c>
      <c r="I21" s="22">
        <v>2</v>
      </c>
      <c r="J21" s="22">
        <f t="shared" si="1"/>
        <v>34</v>
      </c>
      <c r="K21" s="22">
        <v>55</v>
      </c>
      <c r="L21" s="33">
        <v>3.8</v>
      </c>
      <c r="M21" s="22">
        <f t="shared" si="3"/>
        <v>3.8000000000000001E-9</v>
      </c>
      <c r="N21" s="15">
        <f t="shared" si="2"/>
        <v>6.4599999999999996E-8</v>
      </c>
      <c r="O21" s="35" t="s">
        <v>141</v>
      </c>
      <c r="P21" s="15"/>
      <c r="Q21" s="15"/>
      <c r="R21" s="15"/>
      <c r="S21" s="15"/>
      <c r="T21" s="16"/>
    </row>
    <row r="22" spans="1:20" s="10" customFormat="1" ht="13.5" customHeight="1" x14ac:dyDescent="0.2">
      <c r="A22" s="19"/>
      <c r="B22" s="30">
        <f t="shared" si="0"/>
        <v>19</v>
      </c>
      <c r="C22" s="31" t="s">
        <v>183</v>
      </c>
      <c r="D22" s="31" t="s">
        <v>46</v>
      </c>
      <c r="E22" s="31" t="s">
        <v>184</v>
      </c>
      <c r="F22" s="31" t="s">
        <v>185</v>
      </c>
      <c r="G22" s="31" t="s">
        <v>186</v>
      </c>
      <c r="H22" s="31">
        <v>8</v>
      </c>
      <c r="I22" s="22">
        <v>3</v>
      </c>
      <c r="J22" s="22">
        <f t="shared" si="1"/>
        <v>24</v>
      </c>
      <c r="K22" s="22">
        <v>55</v>
      </c>
      <c r="L22" s="33">
        <v>0.78</v>
      </c>
      <c r="M22" s="22">
        <f t="shared" si="3"/>
        <v>7.7999999999999999E-10</v>
      </c>
      <c r="N22" s="15">
        <f t="shared" si="2"/>
        <v>6.24E-9</v>
      </c>
      <c r="O22" s="35" t="s">
        <v>140</v>
      </c>
      <c r="P22" s="15"/>
      <c r="Q22" s="15"/>
      <c r="R22" s="15"/>
      <c r="S22" s="15"/>
      <c r="T22" s="16"/>
    </row>
    <row r="23" spans="1:20" s="10" customFormat="1" x14ac:dyDescent="0.2">
      <c r="A23" s="19"/>
      <c r="B23" s="30">
        <f t="shared" si="0"/>
        <v>20</v>
      </c>
      <c r="C23" s="31" t="s">
        <v>14</v>
      </c>
      <c r="D23" s="31" t="s">
        <v>46</v>
      </c>
      <c r="E23" s="31" t="s">
        <v>64</v>
      </c>
      <c r="F23" s="31" t="s">
        <v>88</v>
      </c>
      <c r="G23" s="31" t="s">
        <v>187</v>
      </c>
      <c r="H23" s="31">
        <v>4</v>
      </c>
      <c r="I23" s="22">
        <v>3</v>
      </c>
      <c r="J23" s="22">
        <f t="shared" si="1"/>
        <v>12</v>
      </c>
      <c r="K23" s="22">
        <v>55</v>
      </c>
      <c r="L23" s="33">
        <v>0.78</v>
      </c>
      <c r="M23" s="22">
        <f t="shared" si="3"/>
        <v>7.7999999999999999E-10</v>
      </c>
      <c r="N23" s="15">
        <f t="shared" si="2"/>
        <v>3.12E-9</v>
      </c>
      <c r="O23" s="35" t="s">
        <v>140</v>
      </c>
      <c r="P23" s="15"/>
      <c r="Q23" s="15"/>
      <c r="R23" s="15"/>
      <c r="S23" s="15"/>
      <c r="T23" s="16"/>
    </row>
    <row r="24" spans="1:20" s="10" customFormat="1" ht="13.5" customHeight="1" x14ac:dyDescent="0.2">
      <c r="A24" s="19"/>
      <c r="B24" s="30">
        <f t="shared" si="0"/>
        <v>21</v>
      </c>
      <c r="C24" s="31" t="s">
        <v>188</v>
      </c>
      <c r="D24" s="31" t="s">
        <v>45</v>
      </c>
      <c r="E24" s="31" t="s">
        <v>62</v>
      </c>
      <c r="F24" s="31" t="s">
        <v>189</v>
      </c>
      <c r="G24" s="31" t="s">
        <v>190</v>
      </c>
      <c r="H24" s="31">
        <v>4</v>
      </c>
      <c r="I24" s="22">
        <v>2</v>
      </c>
      <c r="J24" s="22">
        <f t="shared" si="1"/>
        <v>8</v>
      </c>
      <c r="K24" s="22">
        <v>55</v>
      </c>
      <c r="L24" s="33">
        <v>0.9</v>
      </c>
      <c r="M24" s="22">
        <f t="shared" si="3"/>
        <v>8.9999999999999999E-10</v>
      </c>
      <c r="N24" s="15">
        <f t="shared" si="2"/>
        <v>3.6E-9</v>
      </c>
      <c r="O24" s="35" t="s">
        <v>139</v>
      </c>
      <c r="P24" s="15"/>
      <c r="Q24" s="15"/>
      <c r="R24" s="15"/>
      <c r="S24" s="15"/>
      <c r="T24" s="16"/>
    </row>
    <row r="25" spans="1:20" s="10" customFormat="1" ht="102" x14ac:dyDescent="0.2">
      <c r="A25" s="19"/>
      <c r="B25" s="30">
        <f t="shared" si="0"/>
        <v>22</v>
      </c>
      <c r="C25" s="31" t="s">
        <v>191</v>
      </c>
      <c r="D25" s="31" t="s">
        <v>45</v>
      </c>
      <c r="E25" s="31" t="s">
        <v>62</v>
      </c>
      <c r="F25" s="31" t="s">
        <v>192</v>
      </c>
      <c r="G25" s="31" t="s">
        <v>193</v>
      </c>
      <c r="H25" s="31">
        <v>16</v>
      </c>
      <c r="I25" s="22">
        <v>2</v>
      </c>
      <c r="J25" s="22">
        <f t="shared" si="1"/>
        <v>32</v>
      </c>
      <c r="K25" s="22">
        <v>55</v>
      </c>
      <c r="L25" s="33">
        <v>0.9</v>
      </c>
      <c r="M25" s="22">
        <f t="shared" si="3"/>
        <v>8.9999999999999999E-10</v>
      </c>
      <c r="N25" s="15">
        <f t="shared" si="2"/>
        <v>1.44E-8</v>
      </c>
      <c r="O25" s="35" t="s">
        <v>139</v>
      </c>
      <c r="P25" s="15"/>
      <c r="Q25" s="15"/>
      <c r="R25" s="15"/>
      <c r="S25" s="15"/>
      <c r="T25" s="16"/>
    </row>
    <row r="26" spans="1:20" s="10" customFormat="1" ht="13.5" customHeight="1" x14ac:dyDescent="0.2">
      <c r="A26" s="19"/>
      <c r="B26" s="30">
        <f t="shared" si="0"/>
        <v>23</v>
      </c>
      <c r="C26" s="31" t="s">
        <v>18</v>
      </c>
      <c r="D26" s="31" t="s">
        <v>51</v>
      </c>
      <c r="E26" s="31" t="s">
        <v>65</v>
      </c>
      <c r="F26" s="31" t="s">
        <v>92</v>
      </c>
      <c r="G26" s="31" t="s">
        <v>117</v>
      </c>
      <c r="H26" s="31">
        <v>1</v>
      </c>
      <c r="I26" s="22">
        <v>6</v>
      </c>
      <c r="J26" s="22">
        <f t="shared" si="1"/>
        <v>6</v>
      </c>
      <c r="K26" s="22">
        <v>30</v>
      </c>
      <c r="L26" s="33">
        <v>6</v>
      </c>
      <c r="M26" s="22">
        <f t="shared" si="3"/>
        <v>6E-9</v>
      </c>
      <c r="N26" s="15">
        <f t="shared" si="2"/>
        <v>6E-9</v>
      </c>
      <c r="O26" s="35" t="s">
        <v>142</v>
      </c>
      <c r="P26" s="15"/>
      <c r="Q26" s="15"/>
      <c r="R26" s="15"/>
      <c r="S26" s="15"/>
      <c r="T26" s="16"/>
    </row>
    <row r="27" spans="1:20" s="10" customFormat="1" ht="25.5" x14ac:dyDescent="0.2">
      <c r="A27" s="19"/>
      <c r="B27" s="30">
        <f t="shared" si="0"/>
        <v>24</v>
      </c>
      <c r="C27" s="31" t="s">
        <v>17</v>
      </c>
      <c r="D27" s="31" t="s">
        <v>50</v>
      </c>
      <c r="E27" s="31" t="s">
        <v>65</v>
      </c>
      <c r="F27" s="31" t="s">
        <v>91</v>
      </c>
      <c r="G27" s="31" t="s">
        <v>194</v>
      </c>
      <c r="H27" s="31">
        <v>2</v>
      </c>
      <c r="I27" s="22">
        <v>10</v>
      </c>
      <c r="J27" s="22">
        <f t="shared" si="1"/>
        <v>20</v>
      </c>
      <c r="K27" s="22">
        <v>30</v>
      </c>
      <c r="L27" s="33">
        <v>10</v>
      </c>
      <c r="M27" s="22">
        <f t="shared" si="3"/>
        <v>1E-8</v>
      </c>
      <c r="N27" s="15">
        <f t="shared" si="2"/>
        <v>2E-8</v>
      </c>
      <c r="O27" s="35" t="s">
        <v>142</v>
      </c>
      <c r="P27" s="15"/>
      <c r="Q27" s="15"/>
      <c r="R27" s="15"/>
      <c r="S27" s="15"/>
      <c r="T27" s="16"/>
    </row>
    <row r="28" spans="1:20" s="10" customFormat="1" ht="13.5" customHeight="1" x14ac:dyDescent="0.2">
      <c r="A28" s="19"/>
      <c r="B28" s="30">
        <f t="shared" si="0"/>
        <v>25</v>
      </c>
      <c r="C28" s="31" t="s">
        <v>16</v>
      </c>
      <c r="D28" s="31" t="s">
        <v>49</v>
      </c>
      <c r="E28" s="31" t="s">
        <v>66</v>
      </c>
      <c r="F28" s="31" t="s">
        <v>90</v>
      </c>
      <c r="G28" s="31" t="s">
        <v>195</v>
      </c>
      <c r="H28" s="31">
        <v>3</v>
      </c>
      <c r="I28" s="22">
        <v>6</v>
      </c>
      <c r="J28" s="22">
        <f t="shared" si="1"/>
        <v>18</v>
      </c>
      <c r="K28" s="22">
        <v>30</v>
      </c>
      <c r="L28" s="34">
        <v>6</v>
      </c>
      <c r="M28" s="22">
        <f t="shared" si="3"/>
        <v>6E-9</v>
      </c>
      <c r="N28" s="15">
        <f t="shared" si="2"/>
        <v>1.7999999999999999E-8</v>
      </c>
      <c r="O28" s="35" t="s">
        <v>142</v>
      </c>
      <c r="P28" s="15"/>
      <c r="Q28" s="15"/>
      <c r="R28" s="15"/>
      <c r="S28" s="15"/>
      <c r="T28" s="16"/>
    </row>
    <row r="29" spans="1:20" s="10" customFormat="1" ht="25.5" x14ac:dyDescent="0.2">
      <c r="A29" s="19"/>
      <c r="B29" s="30">
        <f t="shared" si="0"/>
        <v>26</v>
      </c>
      <c r="C29" s="31" t="s">
        <v>15</v>
      </c>
      <c r="D29" s="31" t="s">
        <v>48</v>
      </c>
      <c r="E29" s="31" t="s">
        <v>65</v>
      </c>
      <c r="F29" s="31" t="s">
        <v>89</v>
      </c>
      <c r="G29" s="31" t="s">
        <v>196</v>
      </c>
      <c r="H29" s="31">
        <v>3</v>
      </c>
      <c r="I29" s="22">
        <v>10</v>
      </c>
      <c r="J29" s="22">
        <f t="shared" si="1"/>
        <v>30</v>
      </c>
      <c r="K29" s="22">
        <v>30</v>
      </c>
      <c r="L29" s="34">
        <v>10</v>
      </c>
      <c r="M29" s="22">
        <f t="shared" si="3"/>
        <v>1E-8</v>
      </c>
      <c r="N29" s="15">
        <f t="shared" si="2"/>
        <v>3.0000000000000004E-8</v>
      </c>
      <c r="O29" s="35" t="s">
        <v>142</v>
      </c>
      <c r="P29" s="15"/>
      <c r="Q29" s="15"/>
      <c r="R29" s="15"/>
      <c r="S29" s="15"/>
      <c r="T29" s="16"/>
    </row>
    <row r="30" spans="1:20" s="10" customFormat="1" ht="13.5" customHeight="1" x14ac:dyDescent="0.2">
      <c r="A30" s="19"/>
      <c r="B30" s="30">
        <f t="shared" si="0"/>
        <v>27</v>
      </c>
      <c r="C30" s="31" t="s">
        <v>197</v>
      </c>
      <c r="D30" s="31" t="s">
        <v>198</v>
      </c>
      <c r="E30" s="31" t="s">
        <v>199</v>
      </c>
      <c r="F30" s="31" t="s">
        <v>200</v>
      </c>
      <c r="G30" s="31" t="s">
        <v>201</v>
      </c>
      <c r="H30" s="31">
        <v>5</v>
      </c>
      <c r="I30" s="22">
        <v>4</v>
      </c>
      <c r="J30" s="22">
        <f t="shared" si="1"/>
        <v>20</v>
      </c>
      <c r="K30" s="22">
        <v>30</v>
      </c>
      <c r="L30" s="34">
        <v>5</v>
      </c>
      <c r="M30" s="22">
        <f t="shared" si="3"/>
        <v>5.0000000000000001E-9</v>
      </c>
      <c r="N30" s="15">
        <f t="shared" si="2"/>
        <v>2.4999999999999999E-8</v>
      </c>
      <c r="O30" s="35" t="s">
        <v>142</v>
      </c>
      <c r="P30" s="15"/>
      <c r="Q30" s="15"/>
      <c r="R30" s="15"/>
      <c r="S30" s="15"/>
      <c r="T30" s="16"/>
    </row>
    <row r="31" spans="1:20" s="10" customFormat="1" x14ac:dyDescent="0.2">
      <c r="A31" s="19"/>
      <c r="B31" s="30">
        <f t="shared" si="0"/>
        <v>28</v>
      </c>
      <c r="C31" s="31" t="s">
        <v>202</v>
      </c>
      <c r="D31" s="31" t="s">
        <v>203</v>
      </c>
      <c r="E31" s="31" t="s">
        <v>65</v>
      </c>
      <c r="F31" s="31" t="s">
        <v>204</v>
      </c>
      <c r="G31" s="31" t="s">
        <v>205</v>
      </c>
      <c r="H31" s="31">
        <v>2</v>
      </c>
      <c r="I31" s="22">
        <v>1</v>
      </c>
      <c r="J31" s="22">
        <f t="shared" si="1"/>
        <v>2</v>
      </c>
      <c r="K31" s="22">
        <v>30</v>
      </c>
      <c r="L31" s="22">
        <v>1</v>
      </c>
      <c r="M31" s="22">
        <f t="shared" si="3"/>
        <v>1.0000000000000001E-9</v>
      </c>
      <c r="N31" s="15">
        <f t="shared" si="2"/>
        <v>2.0000000000000001E-9</v>
      </c>
      <c r="O31" s="35" t="s">
        <v>142</v>
      </c>
      <c r="P31" s="15"/>
      <c r="Q31" s="15"/>
      <c r="R31" s="15"/>
      <c r="S31" s="15"/>
      <c r="T31" s="16"/>
    </row>
    <row r="32" spans="1:20" s="10" customFormat="1" ht="13.5" customHeight="1" x14ac:dyDescent="0.2">
      <c r="A32" s="19"/>
      <c r="B32" s="30">
        <f t="shared" si="0"/>
        <v>29</v>
      </c>
      <c r="C32" s="31" t="s">
        <v>19</v>
      </c>
      <c r="D32" s="31" t="s">
        <v>43</v>
      </c>
      <c r="E32" s="31" t="s">
        <v>67</v>
      </c>
      <c r="F32" s="31" t="s">
        <v>93</v>
      </c>
      <c r="G32" s="31" t="s">
        <v>206</v>
      </c>
      <c r="H32" s="31">
        <v>3</v>
      </c>
      <c r="I32" s="22">
        <v>2</v>
      </c>
      <c r="J32" s="22">
        <f t="shared" si="1"/>
        <v>6</v>
      </c>
      <c r="K32" s="22">
        <v>30</v>
      </c>
      <c r="L32" s="22">
        <v>1</v>
      </c>
      <c r="M32" s="22">
        <f t="shared" si="3"/>
        <v>1.0000000000000001E-9</v>
      </c>
      <c r="N32" s="15">
        <f t="shared" si="2"/>
        <v>3.0000000000000004E-9</v>
      </c>
      <c r="O32" s="35" t="s">
        <v>143</v>
      </c>
      <c r="P32" s="15"/>
      <c r="Q32" s="15"/>
      <c r="R32" s="15"/>
      <c r="S32" s="15"/>
      <c r="T32" s="16"/>
    </row>
    <row r="33" spans="1:20" s="10" customFormat="1" x14ac:dyDescent="0.2">
      <c r="A33" s="19"/>
      <c r="B33" s="30">
        <f t="shared" si="0"/>
        <v>30</v>
      </c>
      <c r="C33" s="31" t="s">
        <v>20</v>
      </c>
      <c r="D33" s="31" t="s">
        <v>52</v>
      </c>
      <c r="E33" s="31" t="s">
        <v>68</v>
      </c>
      <c r="F33" s="31" t="s">
        <v>94</v>
      </c>
      <c r="G33" s="31" t="s">
        <v>207</v>
      </c>
      <c r="H33" s="31">
        <v>1</v>
      </c>
      <c r="I33" s="22">
        <v>2</v>
      </c>
      <c r="J33" s="22">
        <f t="shared" si="1"/>
        <v>2</v>
      </c>
      <c r="K33" s="22">
        <v>30</v>
      </c>
      <c r="L33" s="22">
        <v>1</v>
      </c>
      <c r="M33" s="22">
        <f t="shared" si="3"/>
        <v>1.0000000000000001E-9</v>
      </c>
      <c r="N33" s="15">
        <f t="shared" si="2"/>
        <v>1.0000000000000001E-9</v>
      </c>
      <c r="O33" s="35" t="s">
        <v>143</v>
      </c>
      <c r="P33" s="15"/>
      <c r="Q33" s="15"/>
      <c r="R33" s="15"/>
      <c r="S33" s="15"/>
      <c r="T33" s="16"/>
    </row>
    <row r="34" spans="1:20" s="10" customFormat="1" ht="13.5" customHeight="1" x14ac:dyDescent="0.2">
      <c r="A34" s="19"/>
      <c r="B34" s="30">
        <f t="shared" si="0"/>
        <v>31</v>
      </c>
      <c r="C34" s="31" t="s">
        <v>208</v>
      </c>
      <c r="D34" s="31" t="s">
        <v>209</v>
      </c>
      <c r="E34" s="31" t="s">
        <v>67</v>
      </c>
      <c r="F34" s="31" t="s">
        <v>209</v>
      </c>
      <c r="G34" s="31" t="s">
        <v>210</v>
      </c>
      <c r="H34" s="31">
        <v>8</v>
      </c>
      <c r="I34" s="22">
        <v>12</v>
      </c>
      <c r="J34" s="22">
        <f t="shared" si="1"/>
        <v>96</v>
      </c>
      <c r="K34" s="22">
        <v>30</v>
      </c>
      <c r="L34" s="22">
        <v>17.389659999999999</v>
      </c>
      <c r="M34" s="22">
        <f t="shared" si="3"/>
        <v>1.738966E-8</v>
      </c>
      <c r="N34" s="15">
        <f t="shared" si="2"/>
        <v>1.3911728E-7</v>
      </c>
      <c r="O34" s="32" t="s">
        <v>144</v>
      </c>
      <c r="P34" s="15"/>
      <c r="Q34" s="15"/>
      <c r="R34" s="15"/>
      <c r="S34" s="15"/>
      <c r="T34" s="16"/>
    </row>
    <row r="35" spans="1:20" s="10" customFormat="1" x14ac:dyDescent="0.2">
      <c r="A35" s="19"/>
      <c r="B35" s="30">
        <f t="shared" si="0"/>
        <v>32</v>
      </c>
      <c r="C35" s="31" t="s">
        <v>21</v>
      </c>
      <c r="D35" s="31" t="s">
        <v>41</v>
      </c>
      <c r="E35" s="31" t="s">
        <v>70</v>
      </c>
      <c r="F35" s="31" t="s">
        <v>95</v>
      </c>
      <c r="G35" s="31" t="s">
        <v>211</v>
      </c>
      <c r="H35" s="31">
        <v>1</v>
      </c>
      <c r="I35" s="22">
        <v>2</v>
      </c>
      <c r="J35" s="22">
        <f t="shared" si="1"/>
        <v>2</v>
      </c>
      <c r="K35" s="22">
        <v>30</v>
      </c>
      <c r="L35" s="22">
        <v>0.76304700000000003</v>
      </c>
      <c r="M35" s="22">
        <f t="shared" si="3"/>
        <v>7.6304700000000004E-10</v>
      </c>
      <c r="N35" s="15">
        <f t="shared" si="2"/>
        <v>7.6304700000000004E-10</v>
      </c>
      <c r="O35" s="32" t="s">
        <v>326</v>
      </c>
      <c r="P35" s="15"/>
      <c r="Q35" s="15"/>
      <c r="R35" s="15"/>
      <c r="S35" s="15"/>
      <c r="T35" s="16"/>
    </row>
    <row r="36" spans="1:20" s="10" customFormat="1" ht="13.5" customHeight="1" x14ac:dyDescent="0.2">
      <c r="A36" s="19"/>
      <c r="B36" s="30">
        <f t="shared" si="0"/>
        <v>33</v>
      </c>
      <c r="C36" s="31" t="s">
        <v>24</v>
      </c>
      <c r="D36" s="31" t="s">
        <v>41</v>
      </c>
      <c r="E36" s="31" t="s">
        <v>70</v>
      </c>
      <c r="F36" s="31" t="s">
        <v>98</v>
      </c>
      <c r="G36" s="31" t="s">
        <v>212</v>
      </c>
      <c r="H36" s="31">
        <v>29</v>
      </c>
      <c r="I36" s="22">
        <v>2</v>
      </c>
      <c r="J36" s="22">
        <f t="shared" ref="J36:J67" si="4">I36*H36</f>
        <v>58</v>
      </c>
      <c r="K36" s="22">
        <v>30</v>
      </c>
      <c r="L36" s="22">
        <v>0.76304700000000003</v>
      </c>
      <c r="M36" s="22">
        <f t="shared" ref="M36:M67" si="5">L36/1000000000</f>
        <v>7.6304700000000004E-10</v>
      </c>
      <c r="N36" s="15">
        <f t="shared" ref="N36:N67" si="6">M36*H36</f>
        <v>2.2128363000000001E-8</v>
      </c>
      <c r="O36" s="32" t="s">
        <v>326</v>
      </c>
      <c r="P36" s="15"/>
      <c r="Q36" s="15"/>
      <c r="R36" s="15"/>
      <c r="S36" s="15"/>
      <c r="T36" s="16"/>
    </row>
    <row r="37" spans="1:20" s="10" customFormat="1" ht="51" x14ac:dyDescent="0.2">
      <c r="A37" s="19"/>
      <c r="B37" s="30">
        <f t="shared" si="0"/>
        <v>34</v>
      </c>
      <c r="C37" s="31" t="s">
        <v>22</v>
      </c>
      <c r="D37" s="31" t="s">
        <v>41</v>
      </c>
      <c r="E37" s="31" t="s">
        <v>70</v>
      </c>
      <c r="F37" s="31" t="s">
        <v>96</v>
      </c>
      <c r="G37" s="31" t="s">
        <v>213</v>
      </c>
      <c r="H37" s="31">
        <v>20</v>
      </c>
      <c r="I37" s="22">
        <v>2</v>
      </c>
      <c r="J37" s="22">
        <f t="shared" si="4"/>
        <v>40</v>
      </c>
      <c r="K37" s="22">
        <v>30</v>
      </c>
      <c r="L37" s="22">
        <v>0.76304700000000003</v>
      </c>
      <c r="M37" s="22">
        <f t="shared" si="5"/>
        <v>7.6304700000000004E-10</v>
      </c>
      <c r="N37" s="15">
        <f t="shared" si="6"/>
        <v>1.5260940000000001E-8</v>
      </c>
      <c r="O37" s="32" t="s">
        <v>326</v>
      </c>
      <c r="P37" s="15"/>
      <c r="Q37" s="15"/>
      <c r="R37" s="15"/>
      <c r="S37" s="15"/>
      <c r="T37" s="16"/>
    </row>
    <row r="38" spans="1:20" s="10" customFormat="1" ht="13.5" customHeight="1" x14ac:dyDescent="0.2">
      <c r="A38" s="19"/>
      <c r="B38" s="30">
        <f t="shared" si="0"/>
        <v>35</v>
      </c>
      <c r="C38" s="31" t="s">
        <v>9</v>
      </c>
      <c r="D38" s="31" t="s">
        <v>41</v>
      </c>
      <c r="E38" s="31" t="s">
        <v>61</v>
      </c>
      <c r="F38" s="31" t="s">
        <v>83</v>
      </c>
      <c r="G38" s="31" t="s">
        <v>214</v>
      </c>
      <c r="H38" s="31">
        <v>29</v>
      </c>
      <c r="I38" s="22"/>
      <c r="J38" s="22">
        <f t="shared" si="4"/>
        <v>0</v>
      </c>
      <c r="K38" s="22"/>
      <c r="L38" s="22"/>
      <c r="M38" s="22">
        <f t="shared" si="5"/>
        <v>0</v>
      </c>
      <c r="N38" s="15">
        <f t="shared" si="6"/>
        <v>0</v>
      </c>
      <c r="O38" s="32"/>
      <c r="P38" s="15"/>
      <c r="Q38" s="15"/>
      <c r="R38" s="15"/>
      <c r="S38" s="15"/>
      <c r="T38" s="16"/>
    </row>
    <row r="39" spans="1:20" s="10" customFormat="1" x14ac:dyDescent="0.2">
      <c r="A39" s="19"/>
      <c r="B39" s="30">
        <f t="shared" si="0"/>
        <v>36</v>
      </c>
      <c r="C39" s="31" t="s">
        <v>26</v>
      </c>
      <c r="D39" s="31" t="s">
        <v>41</v>
      </c>
      <c r="E39" s="31" t="s">
        <v>70</v>
      </c>
      <c r="F39" s="31" t="s">
        <v>100</v>
      </c>
      <c r="G39" s="31" t="s">
        <v>215</v>
      </c>
      <c r="H39" s="31">
        <v>1</v>
      </c>
      <c r="I39" s="22">
        <v>2</v>
      </c>
      <c r="J39" s="22">
        <f t="shared" si="4"/>
        <v>2</v>
      </c>
      <c r="K39" s="22">
        <v>30</v>
      </c>
      <c r="L39" s="22">
        <v>0.76304700000000003</v>
      </c>
      <c r="M39" s="22">
        <f t="shared" si="5"/>
        <v>7.6304700000000004E-10</v>
      </c>
      <c r="N39" s="15">
        <f t="shared" si="6"/>
        <v>7.6304700000000004E-10</v>
      </c>
      <c r="O39" s="32" t="s">
        <v>326</v>
      </c>
      <c r="P39" s="15"/>
      <c r="Q39" s="15"/>
      <c r="R39" s="15"/>
      <c r="S39" s="15"/>
      <c r="T39" s="16"/>
    </row>
    <row r="40" spans="1:20" s="10" customFormat="1" ht="13.5" customHeight="1" x14ac:dyDescent="0.2">
      <c r="A40" s="19"/>
      <c r="B40" s="30">
        <f t="shared" si="0"/>
        <v>37</v>
      </c>
      <c r="C40" s="31" t="s">
        <v>30</v>
      </c>
      <c r="D40" s="31" t="s">
        <v>41</v>
      </c>
      <c r="E40" s="31" t="s">
        <v>70</v>
      </c>
      <c r="F40" s="31" t="s">
        <v>104</v>
      </c>
      <c r="G40" s="31" t="s">
        <v>216</v>
      </c>
      <c r="H40" s="31">
        <v>11</v>
      </c>
      <c r="I40" s="22">
        <v>2</v>
      </c>
      <c r="J40" s="22">
        <f t="shared" si="4"/>
        <v>22</v>
      </c>
      <c r="K40" s="22">
        <v>30</v>
      </c>
      <c r="L40" s="22">
        <v>0.76304700000000003</v>
      </c>
      <c r="M40" s="22">
        <f t="shared" si="5"/>
        <v>7.6304700000000004E-10</v>
      </c>
      <c r="N40" s="15">
        <f t="shared" si="6"/>
        <v>8.3935170000000005E-9</v>
      </c>
      <c r="O40" s="32" t="s">
        <v>326</v>
      </c>
      <c r="P40" s="15"/>
      <c r="Q40" s="15"/>
      <c r="R40" s="15"/>
      <c r="S40" s="15"/>
      <c r="T40" s="16"/>
    </row>
    <row r="41" spans="1:20" s="10" customFormat="1" x14ac:dyDescent="0.2">
      <c r="A41" s="19"/>
      <c r="B41" s="30">
        <f t="shared" si="0"/>
        <v>38</v>
      </c>
      <c r="C41" s="31" t="s">
        <v>33</v>
      </c>
      <c r="D41" s="31" t="s">
        <v>41</v>
      </c>
      <c r="E41" s="31" t="s">
        <v>70</v>
      </c>
      <c r="F41" s="31" t="s">
        <v>107</v>
      </c>
      <c r="G41" s="31" t="s">
        <v>217</v>
      </c>
      <c r="H41" s="31">
        <v>1</v>
      </c>
      <c r="I41" s="22">
        <v>2</v>
      </c>
      <c r="J41" s="22">
        <f t="shared" si="4"/>
        <v>2</v>
      </c>
      <c r="K41" s="22">
        <v>30</v>
      </c>
      <c r="L41" s="22">
        <v>0.76304700000000003</v>
      </c>
      <c r="M41" s="22">
        <f t="shared" si="5"/>
        <v>7.6304700000000004E-10</v>
      </c>
      <c r="N41" s="15">
        <f t="shared" si="6"/>
        <v>7.6304700000000004E-10</v>
      </c>
      <c r="O41" s="32" t="s">
        <v>326</v>
      </c>
      <c r="P41" s="15"/>
      <c r="Q41" s="15"/>
      <c r="R41" s="15"/>
      <c r="S41" s="15"/>
      <c r="T41" s="16"/>
    </row>
    <row r="42" spans="1:20" s="10" customFormat="1" ht="13.5" customHeight="1" x14ac:dyDescent="0.2">
      <c r="A42" s="19"/>
      <c r="B42" s="30">
        <f t="shared" si="0"/>
        <v>39</v>
      </c>
      <c r="C42" s="31" t="s">
        <v>25</v>
      </c>
      <c r="D42" s="31" t="s">
        <v>41</v>
      </c>
      <c r="E42" s="31" t="s">
        <v>70</v>
      </c>
      <c r="F42" s="31" t="s">
        <v>99</v>
      </c>
      <c r="G42" s="31" t="s">
        <v>218</v>
      </c>
      <c r="H42" s="31">
        <v>1</v>
      </c>
      <c r="I42" s="22">
        <v>2</v>
      </c>
      <c r="J42" s="22">
        <f t="shared" si="4"/>
        <v>2</v>
      </c>
      <c r="K42" s="22">
        <v>30</v>
      </c>
      <c r="L42" s="22">
        <v>0.76304700000000003</v>
      </c>
      <c r="M42" s="22">
        <f t="shared" si="5"/>
        <v>7.6304700000000004E-10</v>
      </c>
      <c r="N42" s="15">
        <f t="shared" si="6"/>
        <v>7.6304700000000004E-10</v>
      </c>
      <c r="O42" s="32" t="s">
        <v>326</v>
      </c>
      <c r="P42" s="15"/>
      <c r="Q42" s="15"/>
      <c r="R42" s="15"/>
      <c r="S42" s="15"/>
      <c r="T42" s="16"/>
    </row>
    <row r="43" spans="1:20" s="10" customFormat="1" x14ac:dyDescent="0.2">
      <c r="A43" s="19"/>
      <c r="B43" s="30">
        <f t="shared" si="0"/>
        <v>40</v>
      </c>
      <c r="C43" s="31" t="s">
        <v>29</v>
      </c>
      <c r="D43" s="31" t="s">
        <v>41</v>
      </c>
      <c r="E43" s="31" t="s">
        <v>70</v>
      </c>
      <c r="F43" s="31" t="s">
        <v>103</v>
      </c>
      <c r="G43" s="31" t="s">
        <v>219</v>
      </c>
      <c r="H43" s="31">
        <v>1</v>
      </c>
      <c r="I43" s="22">
        <v>2</v>
      </c>
      <c r="J43" s="22">
        <f t="shared" si="4"/>
        <v>2</v>
      </c>
      <c r="K43" s="22">
        <v>30</v>
      </c>
      <c r="L43" s="22">
        <v>0.76304700000000003</v>
      </c>
      <c r="M43" s="22">
        <f t="shared" si="5"/>
        <v>7.6304700000000004E-10</v>
      </c>
      <c r="N43" s="15">
        <f t="shared" si="6"/>
        <v>7.6304700000000004E-10</v>
      </c>
      <c r="O43" s="32" t="s">
        <v>326</v>
      </c>
      <c r="P43" s="15"/>
      <c r="Q43" s="15"/>
      <c r="R43" s="15"/>
      <c r="S43" s="15"/>
      <c r="T43" s="16"/>
    </row>
    <row r="44" spans="1:20" s="10" customFormat="1" ht="13.5" customHeight="1" x14ac:dyDescent="0.2">
      <c r="A44" s="19"/>
      <c r="B44" s="30">
        <f t="shared" si="0"/>
        <v>41</v>
      </c>
      <c r="C44" s="31" t="s">
        <v>23</v>
      </c>
      <c r="D44" s="31" t="s">
        <v>41</v>
      </c>
      <c r="E44" s="31" t="s">
        <v>70</v>
      </c>
      <c r="F44" s="31" t="s">
        <v>97</v>
      </c>
      <c r="G44" s="31" t="s">
        <v>220</v>
      </c>
      <c r="H44" s="31">
        <v>9</v>
      </c>
      <c r="I44" s="22">
        <v>2</v>
      </c>
      <c r="J44" s="22">
        <f t="shared" si="4"/>
        <v>18</v>
      </c>
      <c r="K44" s="22">
        <v>30</v>
      </c>
      <c r="L44" s="22">
        <v>0.76304700000000003</v>
      </c>
      <c r="M44" s="22">
        <f t="shared" si="5"/>
        <v>7.6304700000000004E-10</v>
      </c>
      <c r="N44" s="15">
        <f t="shared" si="6"/>
        <v>6.8674230000000004E-9</v>
      </c>
      <c r="O44" s="32" t="s">
        <v>326</v>
      </c>
      <c r="P44" s="15"/>
      <c r="Q44" s="15"/>
      <c r="R44" s="15"/>
      <c r="S44" s="15"/>
      <c r="T44" s="16"/>
    </row>
    <row r="45" spans="1:20" s="10" customFormat="1" x14ac:dyDescent="0.2">
      <c r="A45" s="19"/>
      <c r="B45" s="30">
        <f t="shared" si="0"/>
        <v>42</v>
      </c>
      <c r="C45" s="31" t="s">
        <v>221</v>
      </c>
      <c r="D45" s="31" t="s">
        <v>41</v>
      </c>
      <c r="E45" s="31" t="s">
        <v>70</v>
      </c>
      <c r="F45" s="31" t="s">
        <v>222</v>
      </c>
      <c r="G45" s="31" t="s">
        <v>223</v>
      </c>
      <c r="H45" s="31">
        <v>4</v>
      </c>
      <c r="I45" s="22">
        <v>2</v>
      </c>
      <c r="J45" s="22">
        <f t="shared" si="4"/>
        <v>8</v>
      </c>
      <c r="K45" s="22">
        <v>30</v>
      </c>
      <c r="L45" s="22">
        <v>0.76304700000000003</v>
      </c>
      <c r="M45" s="22">
        <f t="shared" si="5"/>
        <v>7.6304700000000004E-10</v>
      </c>
      <c r="N45" s="15">
        <f t="shared" si="6"/>
        <v>3.0521880000000002E-9</v>
      </c>
      <c r="O45" s="32" t="s">
        <v>326</v>
      </c>
      <c r="P45" s="15"/>
      <c r="Q45" s="15"/>
      <c r="R45" s="15"/>
      <c r="S45" s="15"/>
      <c r="T45" s="16"/>
    </row>
    <row r="46" spans="1:20" s="10" customFormat="1" ht="13.5" customHeight="1" x14ac:dyDescent="0.2">
      <c r="A46" s="19"/>
      <c r="B46" s="30">
        <f t="shared" si="0"/>
        <v>43</v>
      </c>
      <c r="C46" s="31" t="s">
        <v>224</v>
      </c>
      <c r="D46" s="31" t="s">
        <v>41</v>
      </c>
      <c r="E46" s="31" t="s">
        <v>70</v>
      </c>
      <c r="F46" s="31" t="s">
        <v>225</v>
      </c>
      <c r="G46" s="31" t="s">
        <v>118</v>
      </c>
      <c r="H46" s="31">
        <v>1</v>
      </c>
      <c r="I46" s="22">
        <v>2</v>
      </c>
      <c r="J46" s="22">
        <f t="shared" si="4"/>
        <v>2</v>
      </c>
      <c r="K46" s="22">
        <v>30</v>
      </c>
      <c r="L46" s="22">
        <v>0.76304700000000003</v>
      </c>
      <c r="M46" s="22">
        <f t="shared" si="5"/>
        <v>7.6304700000000004E-10</v>
      </c>
      <c r="N46" s="15">
        <f t="shared" si="6"/>
        <v>7.6304700000000004E-10</v>
      </c>
      <c r="O46" s="32" t="s">
        <v>326</v>
      </c>
      <c r="P46" s="15"/>
      <c r="Q46" s="15"/>
      <c r="R46" s="15"/>
      <c r="S46" s="15"/>
      <c r="T46" s="16"/>
    </row>
    <row r="47" spans="1:20" s="10" customFormat="1" x14ac:dyDescent="0.2">
      <c r="A47" s="19"/>
      <c r="B47" s="30">
        <f t="shared" si="0"/>
        <v>44</v>
      </c>
      <c r="C47" s="31" t="s">
        <v>27</v>
      </c>
      <c r="D47" s="31" t="s">
        <v>41</v>
      </c>
      <c r="E47" s="31" t="s">
        <v>70</v>
      </c>
      <c r="F47" s="31" t="s">
        <v>101</v>
      </c>
      <c r="G47" s="31" t="s">
        <v>119</v>
      </c>
      <c r="H47" s="31">
        <v>1</v>
      </c>
      <c r="I47" s="22">
        <v>2</v>
      </c>
      <c r="J47" s="22">
        <f t="shared" si="4"/>
        <v>2</v>
      </c>
      <c r="K47" s="22">
        <v>30</v>
      </c>
      <c r="L47" s="22">
        <v>0.76304700000000003</v>
      </c>
      <c r="M47" s="22">
        <f t="shared" si="5"/>
        <v>7.6304700000000004E-10</v>
      </c>
      <c r="N47" s="15">
        <f t="shared" si="6"/>
        <v>7.6304700000000004E-10</v>
      </c>
      <c r="O47" s="32" t="s">
        <v>326</v>
      </c>
      <c r="P47" s="15"/>
      <c r="Q47" s="15"/>
      <c r="R47" s="15"/>
      <c r="S47" s="15"/>
      <c r="T47" s="16"/>
    </row>
    <row r="48" spans="1:20" s="10" customFormat="1" ht="13.5" customHeight="1" x14ac:dyDescent="0.2">
      <c r="A48" s="19"/>
      <c r="B48" s="30">
        <f t="shared" si="0"/>
        <v>45</v>
      </c>
      <c r="C48" s="31" t="s">
        <v>226</v>
      </c>
      <c r="D48" s="31" t="s">
        <v>41</v>
      </c>
      <c r="E48" s="31" t="s">
        <v>70</v>
      </c>
      <c r="F48" s="31" t="s">
        <v>227</v>
      </c>
      <c r="G48" s="31" t="s">
        <v>228</v>
      </c>
      <c r="H48" s="31">
        <v>5</v>
      </c>
      <c r="I48" s="22">
        <v>2</v>
      </c>
      <c r="J48" s="22">
        <f t="shared" si="4"/>
        <v>10</v>
      </c>
      <c r="K48" s="22">
        <v>30</v>
      </c>
      <c r="L48" s="22">
        <v>0.76304700000000003</v>
      </c>
      <c r="M48" s="22">
        <f t="shared" si="5"/>
        <v>7.6304700000000004E-10</v>
      </c>
      <c r="N48" s="15">
        <f t="shared" si="6"/>
        <v>3.8152350000000002E-9</v>
      </c>
      <c r="O48" s="32" t="s">
        <v>326</v>
      </c>
      <c r="P48" s="15"/>
      <c r="Q48" s="15"/>
      <c r="R48" s="15"/>
      <c r="S48" s="15"/>
      <c r="T48" s="16"/>
    </row>
    <row r="49" spans="1:20" s="10" customFormat="1" x14ac:dyDescent="0.2">
      <c r="A49" s="19"/>
      <c r="B49" s="30">
        <f t="shared" si="0"/>
        <v>46</v>
      </c>
      <c r="C49" s="31" t="s">
        <v>229</v>
      </c>
      <c r="D49" s="31" t="s">
        <v>41</v>
      </c>
      <c r="E49" s="31" t="s">
        <v>70</v>
      </c>
      <c r="F49" s="31" t="s">
        <v>230</v>
      </c>
      <c r="G49" s="31" t="s">
        <v>120</v>
      </c>
      <c r="H49" s="31">
        <v>1</v>
      </c>
      <c r="I49" s="22">
        <v>2</v>
      </c>
      <c r="J49" s="22">
        <f t="shared" si="4"/>
        <v>2</v>
      </c>
      <c r="K49" s="22">
        <v>30</v>
      </c>
      <c r="L49" s="22">
        <v>0.76304700000000003</v>
      </c>
      <c r="M49" s="22">
        <f t="shared" si="5"/>
        <v>7.6304700000000004E-10</v>
      </c>
      <c r="N49" s="15">
        <f t="shared" si="6"/>
        <v>7.6304700000000004E-10</v>
      </c>
      <c r="O49" s="32" t="s">
        <v>326</v>
      </c>
      <c r="P49" s="15"/>
      <c r="Q49" s="15"/>
      <c r="R49" s="15"/>
      <c r="S49" s="15"/>
      <c r="T49" s="16"/>
    </row>
    <row r="50" spans="1:20" s="10" customFormat="1" ht="13.5" customHeight="1" x14ac:dyDescent="0.2">
      <c r="A50" s="19"/>
      <c r="B50" s="30">
        <f t="shared" si="0"/>
        <v>47</v>
      </c>
      <c r="C50" s="31" t="s">
        <v>231</v>
      </c>
      <c r="D50" s="31" t="s">
        <v>41</v>
      </c>
      <c r="E50" s="31" t="s">
        <v>70</v>
      </c>
      <c r="F50" s="31" t="s">
        <v>232</v>
      </c>
      <c r="G50" s="31" t="s">
        <v>233</v>
      </c>
      <c r="H50" s="31">
        <v>9</v>
      </c>
      <c r="I50" s="22">
        <v>2</v>
      </c>
      <c r="J50" s="22">
        <f t="shared" si="4"/>
        <v>18</v>
      </c>
      <c r="K50" s="22">
        <v>30</v>
      </c>
      <c r="L50" s="22">
        <v>0.76304700000000003</v>
      </c>
      <c r="M50" s="22">
        <f t="shared" si="5"/>
        <v>7.6304700000000004E-10</v>
      </c>
      <c r="N50" s="15">
        <f t="shared" si="6"/>
        <v>6.8674230000000004E-9</v>
      </c>
      <c r="O50" s="32" t="s">
        <v>326</v>
      </c>
      <c r="P50" s="15"/>
      <c r="Q50" s="15"/>
      <c r="R50" s="15"/>
      <c r="S50" s="15"/>
      <c r="T50" s="16"/>
    </row>
    <row r="51" spans="1:20" s="10" customFormat="1" ht="76.5" x14ac:dyDescent="0.2">
      <c r="A51" s="19"/>
      <c r="B51" s="30">
        <f t="shared" si="0"/>
        <v>48</v>
      </c>
      <c r="C51" s="31" t="s">
        <v>234</v>
      </c>
      <c r="D51" s="31" t="s">
        <v>41</v>
      </c>
      <c r="E51" s="31" t="s">
        <v>70</v>
      </c>
      <c r="F51" s="31" t="s">
        <v>235</v>
      </c>
      <c r="G51" s="31" t="s">
        <v>236</v>
      </c>
      <c r="H51" s="31">
        <v>13</v>
      </c>
      <c r="I51" s="22">
        <v>2</v>
      </c>
      <c r="J51" s="22">
        <f t="shared" si="4"/>
        <v>26</v>
      </c>
      <c r="K51" s="22">
        <v>30</v>
      </c>
      <c r="L51" s="22">
        <v>0.76304700000000003</v>
      </c>
      <c r="M51" s="22">
        <f t="shared" si="5"/>
        <v>7.6304700000000004E-10</v>
      </c>
      <c r="N51" s="15">
        <f t="shared" si="6"/>
        <v>9.9196110000000006E-9</v>
      </c>
      <c r="O51" s="32" t="s">
        <v>326</v>
      </c>
      <c r="P51" s="15"/>
      <c r="Q51" s="15"/>
      <c r="R51" s="15"/>
      <c r="S51" s="15"/>
      <c r="T51" s="16"/>
    </row>
    <row r="52" spans="1:20" s="10" customFormat="1" ht="13.5" customHeight="1" x14ac:dyDescent="0.2">
      <c r="A52" s="19"/>
      <c r="B52" s="30">
        <f t="shared" si="0"/>
        <v>49</v>
      </c>
      <c r="C52" s="31" t="s">
        <v>32</v>
      </c>
      <c r="D52" s="31" t="s">
        <v>41</v>
      </c>
      <c r="E52" s="31" t="s">
        <v>70</v>
      </c>
      <c r="F52" s="31" t="s">
        <v>106</v>
      </c>
      <c r="G52" s="31" t="s">
        <v>237</v>
      </c>
      <c r="H52" s="31">
        <v>16</v>
      </c>
      <c r="I52" s="22">
        <v>2</v>
      </c>
      <c r="J52" s="22">
        <f t="shared" si="4"/>
        <v>32</v>
      </c>
      <c r="K52" s="22">
        <v>30</v>
      </c>
      <c r="L52" s="22">
        <v>0.76304700000000003</v>
      </c>
      <c r="M52" s="22">
        <f t="shared" si="5"/>
        <v>7.6304700000000004E-10</v>
      </c>
      <c r="N52" s="15">
        <f t="shared" si="6"/>
        <v>1.2208752000000001E-8</v>
      </c>
      <c r="O52" s="32" t="s">
        <v>326</v>
      </c>
      <c r="P52" s="15"/>
      <c r="Q52" s="15"/>
      <c r="R52" s="15"/>
      <c r="S52" s="15"/>
      <c r="T52" s="16"/>
    </row>
    <row r="53" spans="1:20" s="10" customFormat="1" ht="51" x14ac:dyDescent="0.2">
      <c r="A53" s="19"/>
      <c r="B53" s="30">
        <f t="shared" si="0"/>
        <v>50</v>
      </c>
      <c r="C53" s="31" t="s">
        <v>238</v>
      </c>
      <c r="D53" s="31" t="s">
        <v>41</v>
      </c>
      <c r="E53" s="31" t="s">
        <v>70</v>
      </c>
      <c r="F53" s="31" t="s">
        <v>239</v>
      </c>
      <c r="G53" s="31" t="s">
        <v>240</v>
      </c>
      <c r="H53" s="31">
        <v>12</v>
      </c>
      <c r="I53" s="22">
        <v>2</v>
      </c>
      <c r="J53" s="22">
        <f t="shared" si="4"/>
        <v>24</v>
      </c>
      <c r="K53" s="22">
        <v>30</v>
      </c>
      <c r="L53" s="22">
        <v>0.76304700000000003</v>
      </c>
      <c r="M53" s="22">
        <f t="shared" si="5"/>
        <v>7.6304700000000004E-10</v>
      </c>
      <c r="N53" s="15">
        <f t="shared" si="6"/>
        <v>9.1565640000000005E-9</v>
      </c>
      <c r="O53" s="32" t="s">
        <v>326</v>
      </c>
      <c r="P53" s="15"/>
      <c r="Q53" s="15"/>
      <c r="R53" s="15"/>
      <c r="S53" s="15"/>
      <c r="T53" s="16"/>
    </row>
    <row r="54" spans="1:20" s="10" customFormat="1" ht="13.5" customHeight="1" x14ac:dyDescent="0.2">
      <c r="A54" s="19"/>
      <c r="B54" s="30">
        <f t="shared" si="0"/>
        <v>51</v>
      </c>
      <c r="C54" s="31" t="s">
        <v>28</v>
      </c>
      <c r="D54" s="31" t="s">
        <v>42</v>
      </c>
      <c r="E54" s="31" t="s">
        <v>70</v>
      </c>
      <c r="F54" s="31" t="s">
        <v>102</v>
      </c>
      <c r="G54" s="31" t="s">
        <v>241</v>
      </c>
      <c r="H54" s="31">
        <v>12</v>
      </c>
      <c r="I54" s="22">
        <v>2</v>
      </c>
      <c r="J54" s="22">
        <f t="shared" si="4"/>
        <v>24</v>
      </c>
      <c r="K54" s="22">
        <v>30</v>
      </c>
      <c r="L54" s="22">
        <v>4.7961859999999996</v>
      </c>
      <c r="M54" s="22">
        <f t="shared" si="5"/>
        <v>4.7961859999999993E-9</v>
      </c>
      <c r="N54" s="15">
        <f t="shared" si="6"/>
        <v>5.7554231999999995E-8</v>
      </c>
      <c r="O54" s="32" t="s">
        <v>327</v>
      </c>
      <c r="P54" s="15"/>
      <c r="Q54" s="15"/>
      <c r="R54" s="15"/>
      <c r="S54" s="15"/>
      <c r="T54" s="16"/>
    </row>
    <row r="55" spans="1:20" s="10" customFormat="1" ht="76.5" x14ac:dyDescent="0.2">
      <c r="A55" s="19"/>
      <c r="B55" s="30">
        <f t="shared" si="0"/>
        <v>52</v>
      </c>
      <c r="C55" s="31" t="s">
        <v>242</v>
      </c>
      <c r="D55" s="31" t="s">
        <v>41</v>
      </c>
      <c r="E55" s="31" t="s">
        <v>70</v>
      </c>
      <c r="F55" s="31" t="s">
        <v>243</v>
      </c>
      <c r="G55" s="31" t="s">
        <v>244</v>
      </c>
      <c r="H55" s="31">
        <v>12</v>
      </c>
      <c r="I55" s="22">
        <v>2</v>
      </c>
      <c r="J55" s="22">
        <f t="shared" si="4"/>
        <v>24</v>
      </c>
      <c r="K55" s="22">
        <v>30</v>
      </c>
      <c r="L55" s="22">
        <v>0.76304700000000003</v>
      </c>
      <c r="M55" s="22">
        <f t="shared" si="5"/>
        <v>7.6304700000000004E-10</v>
      </c>
      <c r="N55" s="15">
        <f t="shared" si="6"/>
        <v>9.1565640000000005E-9</v>
      </c>
      <c r="O55" s="32" t="s">
        <v>326</v>
      </c>
      <c r="P55" s="15"/>
      <c r="Q55" s="15"/>
      <c r="R55" s="15"/>
      <c r="S55" s="15"/>
      <c r="T55" s="16"/>
    </row>
    <row r="56" spans="1:20" s="10" customFormat="1" ht="13.5" customHeight="1" x14ac:dyDescent="0.2">
      <c r="A56" s="19"/>
      <c r="B56" s="30">
        <f t="shared" si="0"/>
        <v>53</v>
      </c>
      <c r="C56" s="31" t="s">
        <v>245</v>
      </c>
      <c r="D56" s="31" t="s">
        <v>41</v>
      </c>
      <c r="E56" s="31" t="s">
        <v>70</v>
      </c>
      <c r="F56" s="31" t="s">
        <v>246</v>
      </c>
      <c r="G56" s="31" t="s">
        <v>247</v>
      </c>
      <c r="H56" s="31">
        <v>4</v>
      </c>
      <c r="I56" s="22">
        <v>2</v>
      </c>
      <c r="J56" s="22">
        <f t="shared" si="4"/>
        <v>8</v>
      </c>
      <c r="K56" s="22">
        <v>30</v>
      </c>
      <c r="L56" s="22">
        <v>0.76304700000000003</v>
      </c>
      <c r="M56" s="22">
        <f t="shared" si="5"/>
        <v>7.6304700000000004E-10</v>
      </c>
      <c r="N56" s="15">
        <f t="shared" si="6"/>
        <v>3.0521880000000002E-9</v>
      </c>
      <c r="O56" s="32" t="s">
        <v>326</v>
      </c>
      <c r="P56" s="15"/>
      <c r="Q56" s="15"/>
      <c r="R56" s="15"/>
      <c r="S56" s="15"/>
      <c r="T56" s="16"/>
    </row>
    <row r="57" spans="1:20" s="10" customFormat="1" ht="25.5" x14ac:dyDescent="0.2">
      <c r="A57" s="19"/>
      <c r="B57" s="30">
        <f t="shared" si="0"/>
        <v>54</v>
      </c>
      <c r="C57" s="31" t="s">
        <v>248</v>
      </c>
      <c r="D57" s="31" t="s">
        <v>41</v>
      </c>
      <c r="E57" s="31" t="s">
        <v>70</v>
      </c>
      <c r="F57" s="31" t="s">
        <v>249</v>
      </c>
      <c r="G57" s="31" t="s">
        <v>250</v>
      </c>
      <c r="H57" s="31">
        <v>4</v>
      </c>
      <c r="I57" s="22">
        <v>2</v>
      </c>
      <c r="J57" s="22">
        <f t="shared" si="4"/>
        <v>8</v>
      </c>
      <c r="K57" s="22">
        <v>30</v>
      </c>
      <c r="L57" s="22">
        <v>0.76304700000000003</v>
      </c>
      <c r="M57" s="22">
        <f t="shared" si="5"/>
        <v>7.6304700000000004E-10</v>
      </c>
      <c r="N57" s="15">
        <f t="shared" si="6"/>
        <v>3.0521880000000002E-9</v>
      </c>
      <c r="O57" s="32" t="s">
        <v>326</v>
      </c>
      <c r="P57" s="15"/>
      <c r="Q57" s="15"/>
      <c r="R57" s="15"/>
      <c r="S57" s="15"/>
      <c r="T57" s="16"/>
    </row>
    <row r="58" spans="1:20" s="10" customFormat="1" ht="13.5" customHeight="1" x14ac:dyDescent="0.2">
      <c r="A58" s="19"/>
      <c r="B58" s="30">
        <f t="shared" si="0"/>
        <v>55</v>
      </c>
      <c r="C58" s="31" t="s">
        <v>251</v>
      </c>
      <c r="D58" s="31" t="s">
        <v>41</v>
      </c>
      <c r="E58" s="31" t="s">
        <v>70</v>
      </c>
      <c r="F58" s="31" t="s">
        <v>252</v>
      </c>
      <c r="G58" s="31" t="s">
        <v>253</v>
      </c>
      <c r="H58" s="31">
        <v>4</v>
      </c>
      <c r="I58" s="22">
        <v>2</v>
      </c>
      <c r="J58" s="22">
        <f t="shared" si="4"/>
        <v>8</v>
      </c>
      <c r="K58" s="22">
        <v>30</v>
      </c>
      <c r="L58" s="22">
        <v>0.76304700000000003</v>
      </c>
      <c r="M58" s="22">
        <f t="shared" si="5"/>
        <v>7.6304700000000004E-10</v>
      </c>
      <c r="N58" s="15">
        <f t="shared" si="6"/>
        <v>3.0521880000000002E-9</v>
      </c>
      <c r="O58" s="32" t="s">
        <v>326</v>
      </c>
      <c r="P58" s="15"/>
      <c r="Q58" s="15"/>
      <c r="R58" s="15"/>
      <c r="S58" s="15"/>
      <c r="T58" s="16"/>
    </row>
    <row r="59" spans="1:20" s="10" customFormat="1" ht="25.5" x14ac:dyDescent="0.2">
      <c r="A59" s="19"/>
      <c r="B59" s="30">
        <f t="shared" si="0"/>
        <v>56</v>
      </c>
      <c r="C59" s="31" t="s">
        <v>254</v>
      </c>
      <c r="D59" s="31" t="s">
        <v>41</v>
      </c>
      <c r="E59" s="31" t="s">
        <v>70</v>
      </c>
      <c r="F59" s="31" t="s">
        <v>255</v>
      </c>
      <c r="G59" s="31" t="s">
        <v>256</v>
      </c>
      <c r="H59" s="31">
        <v>4</v>
      </c>
      <c r="I59" s="22">
        <v>2</v>
      </c>
      <c r="J59" s="22">
        <f t="shared" si="4"/>
        <v>8</v>
      </c>
      <c r="K59" s="22">
        <v>30</v>
      </c>
      <c r="L59" s="22">
        <v>0.76304700000000003</v>
      </c>
      <c r="M59" s="22">
        <f t="shared" si="5"/>
        <v>7.6304700000000004E-10</v>
      </c>
      <c r="N59" s="15">
        <f t="shared" si="6"/>
        <v>3.0521880000000002E-9</v>
      </c>
      <c r="O59" s="32" t="s">
        <v>326</v>
      </c>
      <c r="P59" s="15"/>
      <c r="Q59" s="15"/>
      <c r="R59" s="15"/>
      <c r="S59" s="15"/>
      <c r="T59" s="16"/>
    </row>
    <row r="60" spans="1:20" s="10" customFormat="1" ht="13.5" customHeight="1" x14ac:dyDescent="0.2">
      <c r="A60" s="19"/>
      <c r="B60" s="30">
        <f t="shared" si="0"/>
        <v>57</v>
      </c>
      <c r="C60" s="31" t="s">
        <v>31</v>
      </c>
      <c r="D60" s="31" t="s">
        <v>41</v>
      </c>
      <c r="E60" s="31" t="s">
        <v>70</v>
      </c>
      <c r="F60" s="31" t="s">
        <v>105</v>
      </c>
      <c r="G60" s="31" t="s">
        <v>257</v>
      </c>
      <c r="H60" s="31">
        <v>4</v>
      </c>
      <c r="I60" s="22">
        <v>2</v>
      </c>
      <c r="J60" s="22">
        <f t="shared" si="4"/>
        <v>8</v>
      </c>
      <c r="K60" s="22">
        <v>30</v>
      </c>
      <c r="L60" s="22">
        <v>0.76304700000000003</v>
      </c>
      <c r="M60" s="22">
        <f t="shared" si="5"/>
        <v>7.6304700000000004E-10</v>
      </c>
      <c r="N60" s="15">
        <f t="shared" si="6"/>
        <v>3.0521880000000002E-9</v>
      </c>
      <c r="O60" s="32" t="s">
        <v>326</v>
      </c>
      <c r="P60" s="15"/>
      <c r="Q60" s="15"/>
      <c r="R60" s="15"/>
      <c r="S60" s="15"/>
      <c r="T60" s="16"/>
    </row>
    <row r="61" spans="1:20" s="10" customFormat="1" ht="25.5" x14ac:dyDescent="0.2">
      <c r="A61" s="19"/>
      <c r="B61" s="30">
        <f t="shared" si="0"/>
        <v>58</v>
      </c>
      <c r="C61" s="31" t="s">
        <v>258</v>
      </c>
      <c r="D61" s="31" t="s">
        <v>41</v>
      </c>
      <c r="E61" s="31" t="s">
        <v>70</v>
      </c>
      <c r="F61" s="31" t="s">
        <v>259</v>
      </c>
      <c r="G61" s="31" t="s">
        <v>260</v>
      </c>
      <c r="H61" s="31">
        <v>4</v>
      </c>
      <c r="I61" s="22">
        <v>2</v>
      </c>
      <c r="J61" s="22">
        <f t="shared" si="4"/>
        <v>8</v>
      </c>
      <c r="K61" s="22">
        <v>30</v>
      </c>
      <c r="L61" s="22">
        <v>0.76304700000000003</v>
      </c>
      <c r="M61" s="22">
        <f t="shared" si="5"/>
        <v>7.6304700000000004E-10</v>
      </c>
      <c r="N61" s="15">
        <f t="shared" si="6"/>
        <v>3.0521880000000002E-9</v>
      </c>
      <c r="O61" s="32" t="s">
        <v>326</v>
      </c>
      <c r="P61" s="15"/>
      <c r="Q61" s="15"/>
      <c r="R61" s="15"/>
      <c r="S61" s="15"/>
      <c r="T61" s="16"/>
    </row>
    <row r="62" spans="1:20" s="10" customFormat="1" ht="13.5" customHeight="1" x14ac:dyDescent="0.2">
      <c r="A62" s="19"/>
      <c r="B62" s="30">
        <f t="shared" si="0"/>
        <v>59</v>
      </c>
      <c r="C62" s="31" t="s">
        <v>34</v>
      </c>
      <c r="D62" s="31" t="s">
        <v>53</v>
      </c>
      <c r="E62" s="31" t="s">
        <v>71</v>
      </c>
      <c r="F62" s="31" t="s">
        <v>108</v>
      </c>
      <c r="G62" s="31" t="s">
        <v>261</v>
      </c>
      <c r="H62" s="31">
        <v>5</v>
      </c>
      <c r="I62" s="22">
        <v>6</v>
      </c>
      <c r="J62" s="22">
        <f t="shared" si="4"/>
        <v>30</v>
      </c>
      <c r="K62" s="22">
        <v>55</v>
      </c>
      <c r="L62" s="22">
        <v>1.19</v>
      </c>
      <c r="M62" s="22">
        <f t="shared" si="5"/>
        <v>1.19E-9</v>
      </c>
      <c r="N62" s="15">
        <f t="shared" si="6"/>
        <v>5.9500000000000003E-9</v>
      </c>
      <c r="O62" s="32" t="s">
        <v>298</v>
      </c>
      <c r="P62" s="15"/>
      <c r="Q62" s="15"/>
      <c r="R62" s="15"/>
      <c r="S62" s="15"/>
      <c r="T62" s="16"/>
    </row>
    <row r="63" spans="1:20" s="10" customFormat="1" x14ac:dyDescent="0.2">
      <c r="A63" s="19"/>
      <c r="B63" s="30">
        <f t="shared" si="0"/>
        <v>60</v>
      </c>
      <c r="C63" s="31" t="s">
        <v>35</v>
      </c>
      <c r="D63" s="31" t="s">
        <v>46</v>
      </c>
      <c r="E63" s="31" t="s">
        <v>72</v>
      </c>
      <c r="F63" s="31" t="s">
        <v>109</v>
      </c>
      <c r="G63" s="31" t="s">
        <v>262</v>
      </c>
      <c r="H63" s="31">
        <v>1</v>
      </c>
      <c r="I63" s="22">
        <v>3</v>
      </c>
      <c r="J63" s="22">
        <f t="shared" si="4"/>
        <v>3</v>
      </c>
      <c r="K63" s="22">
        <v>55</v>
      </c>
      <c r="L63" s="22">
        <v>1.19</v>
      </c>
      <c r="M63" s="22">
        <f t="shared" si="5"/>
        <v>1.19E-9</v>
      </c>
      <c r="N63" s="15">
        <f t="shared" si="6"/>
        <v>1.19E-9</v>
      </c>
      <c r="O63" s="32" t="s">
        <v>299</v>
      </c>
      <c r="P63" s="15"/>
      <c r="Q63" s="15"/>
      <c r="R63" s="15"/>
      <c r="S63" s="15"/>
      <c r="T63" s="16"/>
    </row>
    <row r="64" spans="1:20" s="10" customFormat="1" ht="13.5" customHeight="1" x14ac:dyDescent="0.2">
      <c r="A64" s="19"/>
      <c r="B64" s="30">
        <f t="shared" si="0"/>
        <v>61</v>
      </c>
      <c r="C64" s="31" t="s">
        <v>263</v>
      </c>
      <c r="D64" s="31" t="s">
        <v>264</v>
      </c>
      <c r="E64" s="31" t="s">
        <v>72</v>
      </c>
      <c r="F64" s="31" t="s">
        <v>265</v>
      </c>
      <c r="G64" s="31" t="s">
        <v>266</v>
      </c>
      <c r="H64" s="31">
        <v>24</v>
      </c>
      <c r="I64" s="22">
        <v>3</v>
      </c>
      <c r="J64" s="22">
        <f t="shared" si="4"/>
        <v>72</v>
      </c>
      <c r="K64" s="22">
        <v>55</v>
      </c>
      <c r="L64" s="22">
        <v>1.19</v>
      </c>
      <c r="M64" s="22">
        <f t="shared" si="5"/>
        <v>1.19E-9</v>
      </c>
      <c r="N64" s="15">
        <f t="shared" si="6"/>
        <v>2.8559999999999999E-8</v>
      </c>
      <c r="O64" s="32" t="s">
        <v>299</v>
      </c>
      <c r="P64" s="15"/>
      <c r="Q64" s="15"/>
      <c r="R64" s="15"/>
      <c r="S64" s="15"/>
      <c r="T64" s="16"/>
    </row>
    <row r="65" spans="1:20" s="10" customFormat="1" ht="25.5" x14ac:dyDescent="0.2">
      <c r="A65" s="19"/>
      <c r="B65" s="30">
        <f t="shared" si="0"/>
        <v>62</v>
      </c>
      <c r="C65" s="31" t="s">
        <v>267</v>
      </c>
      <c r="D65" s="31" t="s">
        <v>268</v>
      </c>
      <c r="E65" s="31" t="s">
        <v>71</v>
      </c>
      <c r="F65" s="31" t="s">
        <v>269</v>
      </c>
      <c r="G65" s="31" t="s">
        <v>270</v>
      </c>
      <c r="H65" s="31">
        <v>4</v>
      </c>
      <c r="I65" s="22">
        <v>6</v>
      </c>
      <c r="J65" s="22">
        <f t="shared" si="4"/>
        <v>24</v>
      </c>
      <c r="K65" s="22">
        <v>55</v>
      </c>
      <c r="L65" s="22">
        <v>1.19</v>
      </c>
      <c r="M65" s="22">
        <f t="shared" si="5"/>
        <v>1.19E-9</v>
      </c>
      <c r="N65" s="15">
        <f t="shared" si="6"/>
        <v>4.7600000000000001E-9</v>
      </c>
      <c r="O65" s="32" t="s">
        <v>300</v>
      </c>
      <c r="P65" s="15"/>
      <c r="Q65" s="15"/>
      <c r="R65" s="15"/>
      <c r="S65" s="15"/>
      <c r="T65" s="16"/>
    </row>
    <row r="66" spans="1:20" s="10" customFormat="1" ht="13.5" customHeight="1" x14ac:dyDescent="0.2">
      <c r="A66" s="19"/>
      <c r="B66" s="30">
        <f t="shared" si="0"/>
        <v>63</v>
      </c>
      <c r="C66" s="31" t="s">
        <v>271</v>
      </c>
      <c r="D66" s="31" t="s">
        <v>272</v>
      </c>
      <c r="E66" s="31" t="s">
        <v>64</v>
      </c>
      <c r="F66" s="31" t="s">
        <v>273</v>
      </c>
      <c r="G66" s="31" t="s">
        <v>274</v>
      </c>
      <c r="H66" s="31">
        <v>3</v>
      </c>
      <c r="I66" s="22">
        <v>48</v>
      </c>
      <c r="J66" s="22">
        <f t="shared" si="4"/>
        <v>144</v>
      </c>
      <c r="K66" s="22">
        <v>55</v>
      </c>
      <c r="L66" s="22">
        <v>1.1200000000000001</v>
      </c>
      <c r="M66" s="22">
        <f t="shared" si="5"/>
        <v>1.1200000000000001E-9</v>
      </c>
      <c r="N66" s="15">
        <f t="shared" si="6"/>
        <v>3.36E-9</v>
      </c>
      <c r="O66" s="35" t="s">
        <v>148</v>
      </c>
      <c r="P66" s="15"/>
      <c r="Q66" s="15"/>
      <c r="R66" s="15"/>
      <c r="S66" s="15"/>
      <c r="T66" s="16"/>
    </row>
    <row r="67" spans="1:20" s="10" customFormat="1" x14ac:dyDescent="0.2">
      <c r="A67" s="19"/>
      <c r="B67" s="30">
        <f t="shared" si="0"/>
        <v>64</v>
      </c>
      <c r="C67" s="31" t="s">
        <v>36</v>
      </c>
      <c r="D67" s="31" t="s">
        <v>54</v>
      </c>
      <c r="E67" s="31" t="s">
        <v>73</v>
      </c>
      <c r="F67" s="31" t="s">
        <v>110</v>
      </c>
      <c r="G67" s="31" t="s">
        <v>275</v>
      </c>
      <c r="H67" s="31">
        <v>3</v>
      </c>
      <c r="I67" s="22">
        <v>8</v>
      </c>
      <c r="J67" s="22">
        <f t="shared" si="4"/>
        <v>24</v>
      </c>
      <c r="K67" s="22">
        <v>55</v>
      </c>
      <c r="L67" s="22">
        <v>0.4</v>
      </c>
      <c r="M67" s="22">
        <f t="shared" si="5"/>
        <v>4.0000000000000001E-10</v>
      </c>
      <c r="N67" s="15">
        <f t="shared" si="6"/>
        <v>1.2E-9</v>
      </c>
      <c r="O67" s="32" t="s">
        <v>293</v>
      </c>
      <c r="P67" s="15"/>
      <c r="Q67" s="15"/>
      <c r="R67" s="15"/>
      <c r="S67" s="15"/>
      <c r="T67" s="16"/>
    </row>
    <row r="68" spans="1:20" s="10" customFormat="1" ht="13.5" customHeight="1" x14ac:dyDescent="0.2">
      <c r="A68" s="19"/>
      <c r="B68" s="30">
        <f t="shared" ref="B68:B75" si="7">ROW(B68) - ROW($B$3)</f>
        <v>65</v>
      </c>
      <c r="C68" s="31" t="s">
        <v>276</v>
      </c>
      <c r="D68" s="31" t="s">
        <v>277</v>
      </c>
      <c r="E68" s="31" t="s">
        <v>73</v>
      </c>
      <c r="F68" s="31" t="s">
        <v>278</v>
      </c>
      <c r="G68" s="31" t="s">
        <v>279</v>
      </c>
      <c r="H68" s="31">
        <v>1</v>
      </c>
      <c r="I68" s="22">
        <v>16</v>
      </c>
      <c r="J68" s="22">
        <f t="shared" ref="J68:J74" si="8">I68*H68</f>
        <v>16</v>
      </c>
      <c r="K68" s="22">
        <v>55</v>
      </c>
      <c r="L68" s="22">
        <v>3.3</v>
      </c>
      <c r="M68" s="22">
        <f t="shared" ref="M68:M74" si="9">L68/1000000000</f>
        <v>3.2999999999999998E-9</v>
      </c>
      <c r="N68" s="15">
        <f t="shared" ref="N68:N74" si="10">M68*H68</f>
        <v>3.2999999999999998E-9</v>
      </c>
      <c r="O68" s="32" t="s">
        <v>294</v>
      </c>
      <c r="P68" s="15"/>
      <c r="Q68" s="15"/>
      <c r="R68" s="15"/>
      <c r="S68" s="15"/>
      <c r="T68" s="16"/>
    </row>
    <row r="69" spans="1:20" s="10" customFormat="1" x14ac:dyDescent="0.2">
      <c r="A69" s="19"/>
      <c r="B69" s="30">
        <f t="shared" si="7"/>
        <v>66</v>
      </c>
      <c r="C69" s="31" t="s">
        <v>38</v>
      </c>
      <c r="D69" s="31" t="s">
        <v>56</v>
      </c>
      <c r="E69" s="31" t="s">
        <v>73</v>
      </c>
      <c r="F69" s="31" t="s">
        <v>112</v>
      </c>
      <c r="G69" s="31" t="s">
        <v>121</v>
      </c>
      <c r="H69" s="31">
        <v>1</v>
      </c>
      <c r="I69" s="22">
        <v>16</v>
      </c>
      <c r="J69" s="22">
        <f t="shared" si="8"/>
        <v>16</v>
      </c>
      <c r="K69" s="22">
        <v>55</v>
      </c>
      <c r="L69" s="22">
        <v>0.1</v>
      </c>
      <c r="M69" s="22">
        <f t="shared" si="9"/>
        <v>1E-10</v>
      </c>
      <c r="N69" s="15">
        <f t="shared" si="10"/>
        <v>1E-10</v>
      </c>
      <c r="O69" s="32" t="s">
        <v>146</v>
      </c>
      <c r="P69" s="15"/>
      <c r="Q69" s="15"/>
      <c r="R69" s="15"/>
      <c r="S69" s="15"/>
      <c r="T69" s="16"/>
    </row>
    <row r="70" spans="1:20" s="10" customFormat="1" ht="13.5" customHeight="1" x14ac:dyDescent="0.2">
      <c r="A70" s="19"/>
      <c r="B70" s="30">
        <f t="shared" si="7"/>
        <v>67</v>
      </c>
      <c r="C70" s="31" t="s">
        <v>280</v>
      </c>
      <c r="D70" s="31" t="s">
        <v>281</v>
      </c>
      <c r="E70" s="31" t="s">
        <v>282</v>
      </c>
      <c r="F70" s="31" t="s">
        <v>283</v>
      </c>
      <c r="G70" s="31" t="s">
        <v>122</v>
      </c>
      <c r="H70" s="31">
        <v>1</v>
      </c>
      <c r="I70" s="22">
        <v>10</v>
      </c>
      <c r="J70" s="22">
        <f t="shared" si="8"/>
        <v>10</v>
      </c>
      <c r="K70" s="22">
        <v>55</v>
      </c>
      <c r="L70" s="22">
        <v>0.25</v>
      </c>
      <c r="M70" s="22">
        <f t="shared" si="9"/>
        <v>2.5000000000000002E-10</v>
      </c>
      <c r="N70" s="15">
        <f t="shared" si="10"/>
        <v>2.5000000000000002E-10</v>
      </c>
      <c r="O70" s="32" t="s">
        <v>295</v>
      </c>
      <c r="P70" s="15"/>
      <c r="Q70" s="15"/>
      <c r="R70" s="15"/>
      <c r="S70" s="15"/>
      <c r="T70" s="16"/>
    </row>
    <row r="71" spans="1:20" s="10" customFormat="1" x14ac:dyDescent="0.2">
      <c r="A71" s="19"/>
      <c r="B71" s="30">
        <f t="shared" si="7"/>
        <v>68</v>
      </c>
      <c r="C71" s="31" t="s">
        <v>37</v>
      </c>
      <c r="D71" s="31" t="s">
        <v>55</v>
      </c>
      <c r="E71" s="31" t="s">
        <v>74</v>
      </c>
      <c r="F71" s="31" t="s">
        <v>111</v>
      </c>
      <c r="G71" s="31" t="s">
        <v>284</v>
      </c>
      <c r="H71" s="31">
        <v>2</v>
      </c>
      <c r="I71" s="22">
        <v>14</v>
      </c>
      <c r="J71" s="22">
        <f t="shared" si="8"/>
        <v>28</v>
      </c>
      <c r="K71" s="22">
        <v>55</v>
      </c>
      <c r="L71" s="22">
        <v>1.1200000000000001</v>
      </c>
      <c r="M71" s="22">
        <f t="shared" si="9"/>
        <v>1.1200000000000001E-9</v>
      </c>
      <c r="N71" s="15">
        <f t="shared" si="10"/>
        <v>2.2400000000000001E-9</v>
      </c>
      <c r="O71" s="35" t="s">
        <v>145</v>
      </c>
      <c r="P71" s="15"/>
      <c r="Q71" s="15"/>
      <c r="R71" s="15"/>
      <c r="S71" s="15"/>
      <c r="T71" s="16"/>
    </row>
    <row r="72" spans="1:20" s="10" customFormat="1" ht="13.5" customHeight="1" x14ac:dyDescent="0.2">
      <c r="A72" s="19"/>
      <c r="B72" s="30">
        <f t="shared" si="7"/>
        <v>69</v>
      </c>
      <c r="C72" s="31" t="s">
        <v>285</v>
      </c>
      <c r="D72" s="31" t="s">
        <v>54</v>
      </c>
      <c r="E72" s="31" t="s">
        <v>75</v>
      </c>
      <c r="F72" s="31" t="s">
        <v>286</v>
      </c>
      <c r="G72" s="31" t="s">
        <v>287</v>
      </c>
      <c r="H72" s="31">
        <v>8</v>
      </c>
      <c r="I72" s="22">
        <v>8</v>
      </c>
      <c r="J72" s="22">
        <f t="shared" si="8"/>
        <v>64</v>
      </c>
      <c r="K72" s="22">
        <v>55</v>
      </c>
      <c r="L72" s="22">
        <v>9.49</v>
      </c>
      <c r="M72" s="22">
        <f t="shared" si="9"/>
        <v>9.4900000000000009E-9</v>
      </c>
      <c r="N72" s="15">
        <f t="shared" si="10"/>
        <v>7.5920000000000007E-8</v>
      </c>
      <c r="O72" s="32" t="s">
        <v>296</v>
      </c>
      <c r="P72" s="15"/>
      <c r="Q72" s="15"/>
      <c r="R72" s="15"/>
      <c r="S72" s="15"/>
      <c r="T72" s="16"/>
    </row>
    <row r="73" spans="1:20" s="10" customFormat="1" ht="25.5" x14ac:dyDescent="0.2">
      <c r="A73" s="19"/>
      <c r="B73" s="30">
        <f t="shared" si="7"/>
        <v>70</v>
      </c>
      <c r="C73" s="31" t="s">
        <v>288</v>
      </c>
      <c r="D73" s="31" t="s">
        <v>54</v>
      </c>
      <c r="E73" s="31" t="s">
        <v>289</v>
      </c>
      <c r="F73" s="31" t="s">
        <v>290</v>
      </c>
      <c r="G73" s="31" t="s">
        <v>291</v>
      </c>
      <c r="H73" s="31">
        <v>4</v>
      </c>
      <c r="I73" s="22">
        <v>8</v>
      </c>
      <c r="J73" s="22">
        <f t="shared" si="8"/>
        <v>32</v>
      </c>
      <c r="K73" s="22">
        <v>55</v>
      </c>
      <c r="L73" s="22">
        <v>119.51900000000001</v>
      </c>
      <c r="M73" s="22">
        <f t="shared" si="9"/>
        <v>1.19519E-7</v>
      </c>
      <c r="N73" s="15">
        <f t="shared" si="10"/>
        <v>4.78076E-7</v>
      </c>
      <c r="O73" s="32" t="s">
        <v>297</v>
      </c>
      <c r="P73" s="15"/>
      <c r="Q73" s="15"/>
      <c r="R73" s="15"/>
      <c r="S73" s="15"/>
      <c r="T73" s="16"/>
    </row>
    <row r="74" spans="1:20" s="10" customFormat="1" ht="13.5" customHeight="1" x14ac:dyDescent="0.2">
      <c r="A74" s="19"/>
      <c r="B74" s="30">
        <f t="shared" si="7"/>
        <v>71</v>
      </c>
      <c r="C74" s="31" t="s">
        <v>39</v>
      </c>
      <c r="D74" s="31" t="s">
        <v>57</v>
      </c>
      <c r="E74" s="31" t="s">
        <v>69</v>
      </c>
      <c r="F74" s="31" t="s">
        <v>113</v>
      </c>
      <c r="G74" s="31" t="s">
        <v>292</v>
      </c>
      <c r="H74" s="31">
        <v>3</v>
      </c>
      <c r="I74" s="22">
        <v>2</v>
      </c>
      <c r="J74" s="22">
        <f t="shared" si="8"/>
        <v>6</v>
      </c>
      <c r="K74" s="22">
        <v>55</v>
      </c>
      <c r="L74" s="22">
        <v>44.283499999999997</v>
      </c>
      <c r="M74" s="22">
        <f t="shared" si="9"/>
        <v>4.4283499999999994E-8</v>
      </c>
      <c r="N74" s="15">
        <f t="shared" si="10"/>
        <v>1.3285049999999999E-7</v>
      </c>
      <c r="O74" s="32" t="s">
        <v>147</v>
      </c>
      <c r="P74" s="15"/>
      <c r="Q74" s="15"/>
      <c r="R74" s="15"/>
      <c r="S74" s="15"/>
      <c r="T74" s="16"/>
    </row>
    <row r="75" spans="1:20" s="10" customFormat="1" x14ac:dyDescent="0.2">
      <c r="A75" s="19"/>
      <c r="B75" s="30">
        <f t="shared" si="7"/>
        <v>72</v>
      </c>
      <c r="C75" s="31"/>
      <c r="D75" s="31"/>
      <c r="E75" s="31"/>
      <c r="F75" s="31"/>
      <c r="G75" s="31"/>
      <c r="H75" s="31"/>
      <c r="I75" s="22"/>
      <c r="J75" s="22">
        <f t="shared" ref="J75" si="11">I75*H75</f>
        <v>0</v>
      </c>
      <c r="K75" s="22"/>
      <c r="L75" s="22"/>
      <c r="M75" s="22">
        <f t="shared" ref="M75" si="12">L75/1000000000</f>
        <v>0</v>
      </c>
      <c r="N75" s="15">
        <f t="shared" ref="N75" si="13">M75*H75</f>
        <v>0</v>
      </c>
      <c r="O75" s="15"/>
      <c r="P75" s="15"/>
      <c r="Q75" s="15"/>
      <c r="R75" s="15"/>
      <c r="S75" s="15"/>
      <c r="T75" s="16"/>
    </row>
    <row r="76" spans="1:20" x14ac:dyDescent="0.2">
      <c r="A76" s="1"/>
      <c r="B76" s="40"/>
      <c r="C76" s="40"/>
      <c r="D76" s="6"/>
      <c r="E76" s="4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2"/>
    </row>
    <row r="77" spans="1:20" x14ac:dyDescent="0.2">
      <c r="A77" s="11"/>
      <c r="B77" s="5"/>
      <c r="C77" s="5"/>
      <c r="D77" s="6"/>
      <c r="E77" s="6"/>
      <c r="F77" s="6"/>
      <c r="G77" s="6"/>
      <c r="H77" s="11"/>
      <c r="J77" s="29">
        <f>SUM(J4:J75)</f>
        <v>1351</v>
      </c>
      <c r="K77" s="29" t="s">
        <v>126</v>
      </c>
      <c r="L77" s="11"/>
      <c r="M77" s="11"/>
      <c r="N77" s="29">
        <f>SUM(N4:N75)</f>
        <v>3.748363547999999E-6</v>
      </c>
      <c r="O77" s="29" t="s">
        <v>134</v>
      </c>
      <c r="P77" s="11"/>
      <c r="Q77" s="11"/>
      <c r="R77" s="11"/>
      <c r="S77" s="11"/>
      <c r="T77" s="12"/>
    </row>
    <row r="78" spans="1:20" x14ac:dyDescent="0.2">
      <c r="A78" s="11"/>
      <c r="B78" s="5"/>
      <c r="C78" s="5"/>
      <c r="D78" s="6"/>
      <c r="E78" s="6"/>
      <c r="F78" s="6"/>
      <c r="G78" s="6"/>
      <c r="H78" s="6"/>
      <c r="J78" s="6">
        <v>6.8999999999999994E-11</v>
      </c>
      <c r="K78" s="6" t="s">
        <v>132</v>
      </c>
      <c r="L78" s="6"/>
      <c r="M78" s="6"/>
      <c r="N78" s="11"/>
      <c r="O78" s="11"/>
      <c r="P78" s="11"/>
      <c r="Q78" s="11"/>
      <c r="R78" s="11"/>
      <c r="S78" s="11"/>
      <c r="T78" s="12"/>
    </row>
    <row r="79" spans="1:20" x14ac:dyDescent="0.2">
      <c r="A79" s="11"/>
      <c r="B79" s="5"/>
      <c r="C79" s="5"/>
      <c r="D79" s="6"/>
      <c r="E79" s="6"/>
      <c r="F79" s="6"/>
      <c r="G79" s="6"/>
      <c r="H79" s="6" t="s">
        <v>1</v>
      </c>
      <c r="I79" s="6"/>
      <c r="J79" s="6">
        <f>J78*J77</f>
        <v>9.3218999999999996E-8</v>
      </c>
      <c r="K79" s="6" t="s">
        <v>133</v>
      </c>
      <c r="L79" s="6"/>
      <c r="M79" s="6"/>
      <c r="N79" s="11">
        <f>N77+J79</f>
        <v>3.8415825479999987E-6</v>
      </c>
      <c r="O79" s="11" t="s">
        <v>135</v>
      </c>
      <c r="P79" s="11"/>
      <c r="Q79" s="11"/>
      <c r="R79" s="11"/>
      <c r="S79" s="11"/>
      <c r="T79" s="12"/>
    </row>
    <row r="80" spans="1:20" x14ac:dyDescent="0.2">
      <c r="A80" s="11"/>
      <c r="B80" s="5"/>
      <c r="C80" s="5"/>
      <c r="D80" s="6"/>
      <c r="E80" s="6"/>
      <c r="F80" s="6"/>
      <c r="G80" s="6"/>
      <c r="H80" s="6"/>
      <c r="I80" s="6"/>
      <c r="J80" s="6"/>
      <c r="K80" s="6"/>
      <c r="L80" s="6"/>
      <c r="M80" s="6"/>
      <c r="N80" s="28">
        <f>1/N79</f>
        <v>260309.38747382094</v>
      </c>
      <c r="O80" s="11" t="s">
        <v>136</v>
      </c>
      <c r="P80" s="11"/>
      <c r="Q80" s="11"/>
      <c r="R80" s="11"/>
      <c r="S80" s="11"/>
      <c r="T80" s="12"/>
    </row>
    <row r="81" spans="1:20" x14ac:dyDescent="0.2">
      <c r="A81" s="11"/>
      <c r="B81" s="11"/>
      <c r="C81" s="23"/>
      <c r="D81" s="23"/>
      <c r="E81" s="11"/>
      <c r="F81" s="11"/>
      <c r="G81" s="11"/>
      <c r="H81" s="11"/>
      <c r="I81" s="11"/>
      <c r="J81" s="11"/>
      <c r="K81" s="11"/>
      <c r="L81" s="11"/>
      <c r="M81" s="11"/>
      <c r="N81" s="28">
        <f>N80/8760</f>
        <v>29.715683501577733</v>
      </c>
      <c r="O81" s="11" t="s">
        <v>137</v>
      </c>
      <c r="P81" s="11"/>
      <c r="Q81" s="11"/>
      <c r="R81" s="11"/>
      <c r="S81" s="11"/>
      <c r="T81" s="12"/>
    </row>
    <row r="82" spans="1:20" x14ac:dyDescent="0.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2"/>
    </row>
    <row r="83" spans="1:20" ht="21" x14ac:dyDescent="0.2">
      <c r="A83" s="11"/>
      <c r="B83" s="11"/>
      <c r="C83" s="24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2"/>
    </row>
    <row r="84" spans="1:20" x14ac:dyDescent="0.2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2"/>
    </row>
    <row r="85" spans="1:20" x14ac:dyDescent="0.2">
      <c r="A85" s="11"/>
      <c r="B85" s="11"/>
      <c r="C85" s="23"/>
      <c r="D85" s="23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2"/>
    </row>
    <row r="86" spans="1:20" x14ac:dyDescent="0.2">
      <c r="A86" s="2"/>
      <c r="B86" s="2"/>
      <c r="C86" s="25"/>
      <c r="D86" s="25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</sheetData>
  <mergeCells count="1">
    <mergeCell ref="B76:C76"/>
  </mergeCells>
  <hyperlinks>
    <hyperlink ref="O21" r:id="rId1"/>
    <hyperlink ref="O22" r:id="rId2"/>
    <hyperlink ref="O23" r:id="rId3"/>
    <hyperlink ref="O24" r:id="rId4"/>
    <hyperlink ref="O25" r:id="rId5"/>
    <hyperlink ref="O34" r:id="rId6"/>
    <hyperlink ref="O72" r:id="rId7"/>
    <hyperlink ref="O73" r:id="rId8"/>
    <hyperlink ref="O74" r:id="rId9" display="Brand not defined -&gt; MBTF calculator used (http://mtbf.polimore.com/?LANGUAGE=us), Freq=8.192, Quality=Lower, Environment=GB"/>
    <hyperlink ref="O65" r:id="rId10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5" fitToHeight="100" orientation="landscape" r:id="rId11"/>
  <headerFooter alignWithMargins="0">
    <oddFooter>&amp;LMeuleman Electronics&amp;C&amp;D&amp;RPage &amp;P of &amp;N</oddFooter>
  </headerFooter>
  <tableParts count="1">
    <tablePart r:id="rId1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D4" sqref="D4"/>
    </sheetView>
  </sheetViews>
  <sheetFormatPr defaultRowHeight="12.75" x14ac:dyDescent="0.2"/>
  <cols>
    <col min="1" max="1" width="18" customWidth="1"/>
    <col min="2" max="2" width="30.7109375" customWidth="1"/>
    <col min="3" max="3" width="13.7109375" customWidth="1"/>
    <col min="4" max="4" width="12" customWidth="1"/>
  </cols>
  <sheetData>
    <row r="1" spans="1:4" x14ac:dyDescent="0.2">
      <c r="A1" s="36" t="s">
        <v>302</v>
      </c>
      <c r="B1" s="36" t="s">
        <v>303</v>
      </c>
      <c r="C1" s="36" t="s">
        <v>304</v>
      </c>
      <c r="D1" s="36" t="s">
        <v>305</v>
      </c>
    </row>
    <row r="2" spans="1:4" x14ac:dyDescent="0.2">
      <c r="A2" s="32" t="s">
        <v>306</v>
      </c>
      <c r="B2" s="32" t="s">
        <v>307</v>
      </c>
      <c r="C2" s="37">
        <v>42843</v>
      </c>
      <c r="D2" s="32" t="s">
        <v>308</v>
      </c>
    </row>
    <row r="3" spans="1:4" x14ac:dyDescent="0.2">
      <c r="A3" t="s">
        <v>328</v>
      </c>
      <c r="B3" t="s">
        <v>329</v>
      </c>
      <c r="C3" s="37">
        <v>42877</v>
      </c>
      <c r="D3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2</vt:i4>
      </vt:variant>
    </vt:vector>
  </HeadingPairs>
  <TitlesOfParts>
    <vt:vector size="4" baseType="lpstr">
      <vt:lpstr>MTBF ZKL3000 RC v2</vt:lpstr>
      <vt:lpstr>Revision Control</vt:lpstr>
      <vt:lpstr>'MTBF ZKL3000 RC v2'!Afdrukbereik</vt:lpstr>
      <vt:lpstr>'MTBF ZKL3000 RC v2'!Afdruktitels</vt:lpstr>
    </vt:vector>
  </TitlesOfParts>
  <Company>Altium Limited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Chethan</dc:creator>
  <cp:lastModifiedBy>Workstation</cp:lastModifiedBy>
  <cp:lastPrinted>2014-10-17T07:28:03Z</cp:lastPrinted>
  <dcterms:created xsi:type="dcterms:W3CDTF">2002-11-05T15:28:02Z</dcterms:created>
  <dcterms:modified xsi:type="dcterms:W3CDTF">2017-05-22T09:17:45Z</dcterms:modified>
</cp:coreProperties>
</file>