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orkstation\Documents\repo\me-zkl300main-board\Design\"/>
    </mc:Choice>
  </mc:AlternateContent>
  <bookViews>
    <workbookView xWindow="0" yWindow="0" windowWidth="28800" windowHeight="12435" activeTab="1"/>
  </bookViews>
  <sheets>
    <sheet name="MTBF ZKL3000 RC v2" sheetId="9" r:id="rId1"/>
    <sheet name="Revision Control" sheetId="10" r:id="rId2"/>
  </sheets>
  <definedNames>
    <definedName name="_xlnm.Print_Area" localSheetId="0">'MTBF ZKL3000 RC v2'!$A$1:$N$111</definedName>
    <definedName name="_xlnm.Print_Titles" localSheetId="0">'MTBF ZKL3000 RC v2'!$3:$3</definedName>
  </definedNames>
  <calcPr calcId="152511"/>
</workbook>
</file>

<file path=xl/calcChain.xml><?xml version="1.0" encoding="utf-8"?>
<calcChain xmlns="http://schemas.openxmlformats.org/spreadsheetml/2006/main">
  <c r="M49" i="9" l="1"/>
  <c r="M4" i="9" l="1"/>
  <c r="B5" i="9" l="1"/>
  <c r="B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38" i="9"/>
  <c r="B39" i="9"/>
  <c r="B40" i="9"/>
  <c r="B41" i="9"/>
  <c r="B42" i="9"/>
  <c r="B43" i="9"/>
  <c r="B44" i="9"/>
  <c r="B45" i="9"/>
  <c r="B46" i="9"/>
  <c r="B47" i="9"/>
  <c r="B48" i="9"/>
  <c r="B49" i="9"/>
  <c r="B50" i="9"/>
  <c r="B51" i="9"/>
  <c r="B52" i="9"/>
  <c r="B53" i="9"/>
  <c r="B54" i="9"/>
  <c r="B55" i="9"/>
  <c r="B56" i="9"/>
  <c r="B57" i="9"/>
  <c r="B58" i="9"/>
  <c r="B59" i="9"/>
  <c r="B60" i="9"/>
  <c r="B61" i="9"/>
  <c r="B62" i="9"/>
  <c r="B63" i="9"/>
  <c r="B64" i="9"/>
  <c r="B65" i="9"/>
  <c r="B66" i="9"/>
  <c r="B67" i="9"/>
  <c r="B68" i="9"/>
  <c r="B69" i="9"/>
  <c r="B70" i="9"/>
  <c r="B71" i="9"/>
  <c r="B72" i="9"/>
  <c r="B73" i="9"/>
  <c r="B74" i="9"/>
  <c r="B75" i="9"/>
  <c r="B76" i="9"/>
  <c r="B77" i="9"/>
  <c r="B78" i="9"/>
  <c r="B79" i="9"/>
  <c r="B80" i="9"/>
  <c r="B81" i="9"/>
  <c r="B82" i="9"/>
  <c r="B83" i="9"/>
  <c r="B84" i="9"/>
  <c r="B85" i="9"/>
  <c r="B86" i="9"/>
  <c r="B87" i="9"/>
  <c r="B88" i="9"/>
  <c r="B89" i="9"/>
  <c r="B90" i="9"/>
  <c r="B91" i="9"/>
  <c r="B92" i="9"/>
  <c r="B93" i="9"/>
  <c r="B94" i="9"/>
  <c r="B95" i="9"/>
  <c r="B96" i="9"/>
  <c r="B97" i="9"/>
  <c r="B98" i="9"/>
  <c r="B99" i="9"/>
  <c r="B100" i="9"/>
  <c r="B101" i="9"/>
  <c r="B102" i="9"/>
  <c r="B103" i="9"/>
  <c r="B104" i="9"/>
  <c r="B105" i="9"/>
  <c r="B106" i="9"/>
  <c r="B4" i="9"/>
  <c r="M10" i="9"/>
  <c r="N10" i="9" s="1"/>
  <c r="M11" i="9"/>
  <c r="N11" i="9" s="1"/>
  <c r="M19" i="9"/>
  <c r="N19" i="9" s="1"/>
  <c r="M26" i="9"/>
  <c r="N26" i="9" s="1"/>
  <c r="M27" i="9"/>
  <c r="N27" i="9" s="1"/>
  <c r="M35" i="9"/>
  <c r="N35" i="9" s="1"/>
  <c r="M43" i="9"/>
  <c r="N43" i="9" s="1"/>
  <c r="M51" i="9"/>
  <c r="N51" i="9" s="1"/>
  <c r="M59" i="9"/>
  <c r="N59" i="9" s="1"/>
  <c r="M67" i="9"/>
  <c r="N67" i="9" s="1"/>
  <c r="M75" i="9"/>
  <c r="N75" i="9" s="1"/>
  <c r="M91" i="9"/>
  <c r="N91" i="9" s="1"/>
  <c r="M99" i="9"/>
  <c r="N99" i="9" s="1"/>
  <c r="M9" i="9"/>
  <c r="N9" i="9" s="1"/>
  <c r="M17" i="9"/>
  <c r="N17" i="9" s="1"/>
  <c r="M25" i="9"/>
  <c r="N25" i="9" s="1"/>
  <c r="M33" i="9"/>
  <c r="N33" i="9" s="1"/>
  <c r="M41" i="9"/>
  <c r="N41" i="9" s="1"/>
  <c r="M42" i="9"/>
  <c r="N42" i="9" s="1"/>
  <c r="N49" i="9"/>
  <c r="M57" i="9"/>
  <c r="N57" i="9" s="1"/>
  <c r="M58" i="9"/>
  <c r="N58" i="9" s="1"/>
  <c r="M65" i="9"/>
  <c r="N65" i="9" s="1"/>
  <c r="M73" i="9"/>
  <c r="N73" i="9" s="1"/>
  <c r="M74" i="9"/>
  <c r="N74" i="9" s="1"/>
  <c r="M81" i="9"/>
  <c r="N81" i="9" s="1"/>
  <c r="M83" i="9"/>
  <c r="N83" i="9" s="1"/>
  <c r="M89" i="9"/>
  <c r="N89" i="9" s="1"/>
  <c r="M90" i="9"/>
  <c r="N90" i="9" s="1"/>
  <c r="M97" i="9"/>
  <c r="N97" i="9" s="1"/>
  <c r="M105" i="9"/>
  <c r="N105" i="9" s="1"/>
  <c r="M106" i="9"/>
  <c r="N106" i="9" s="1"/>
  <c r="M8" i="9"/>
  <c r="N8" i="9" s="1"/>
  <c r="M16" i="9"/>
  <c r="N16" i="9" s="1"/>
  <c r="M18" i="9"/>
  <c r="N18" i="9" s="1"/>
  <c r="M24" i="9"/>
  <c r="N24" i="9" s="1"/>
  <c r="M32" i="9"/>
  <c r="N32" i="9" s="1"/>
  <c r="M34" i="9"/>
  <c r="N34" i="9" s="1"/>
  <c r="M40" i="9"/>
  <c r="N40" i="9" s="1"/>
  <c r="M48" i="9"/>
  <c r="N48" i="9" s="1"/>
  <c r="M50" i="9"/>
  <c r="N50" i="9" s="1"/>
  <c r="M56" i="9"/>
  <c r="N56" i="9" s="1"/>
  <c r="M64" i="9"/>
  <c r="N64" i="9" s="1"/>
  <c r="M66" i="9"/>
  <c r="N66" i="9" s="1"/>
  <c r="M72" i="9"/>
  <c r="N72" i="9" s="1"/>
  <c r="M80" i="9"/>
  <c r="N80" i="9" s="1"/>
  <c r="M82" i="9"/>
  <c r="N82" i="9" s="1"/>
  <c r="M88" i="9"/>
  <c r="N88" i="9" s="1"/>
  <c r="M96" i="9"/>
  <c r="N96" i="9" s="1"/>
  <c r="M98" i="9"/>
  <c r="N98" i="9" s="1"/>
  <c r="M104" i="9"/>
  <c r="N104" i="9" s="1"/>
  <c r="N4" i="9"/>
  <c r="M5" i="9"/>
  <c r="N5" i="9" s="1"/>
  <c r="M6" i="9"/>
  <c r="N6" i="9" s="1"/>
  <c r="M7" i="9"/>
  <c r="N7" i="9" s="1"/>
  <c r="M12" i="9"/>
  <c r="N12" i="9" s="1"/>
  <c r="M13" i="9"/>
  <c r="N13" i="9" s="1"/>
  <c r="M14" i="9"/>
  <c r="N14" i="9" s="1"/>
  <c r="M15" i="9"/>
  <c r="N15" i="9" s="1"/>
  <c r="M20" i="9"/>
  <c r="N20" i="9" s="1"/>
  <c r="M21" i="9"/>
  <c r="N21" i="9" s="1"/>
  <c r="M22" i="9"/>
  <c r="N22" i="9" s="1"/>
  <c r="M23" i="9"/>
  <c r="N23" i="9" s="1"/>
  <c r="M28" i="9"/>
  <c r="N28" i="9" s="1"/>
  <c r="M29" i="9"/>
  <c r="N29" i="9" s="1"/>
  <c r="M30" i="9"/>
  <c r="N30" i="9" s="1"/>
  <c r="M31" i="9"/>
  <c r="N31" i="9" s="1"/>
  <c r="M36" i="9"/>
  <c r="N36" i="9" s="1"/>
  <c r="M37" i="9"/>
  <c r="N37" i="9" s="1"/>
  <c r="M38" i="9"/>
  <c r="N38" i="9" s="1"/>
  <c r="M39" i="9"/>
  <c r="N39" i="9" s="1"/>
  <c r="M44" i="9"/>
  <c r="N44" i="9" s="1"/>
  <c r="M45" i="9"/>
  <c r="N45" i="9" s="1"/>
  <c r="M46" i="9"/>
  <c r="N46" i="9" s="1"/>
  <c r="M47" i="9"/>
  <c r="N47" i="9" s="1"/>
  <c r="M52" i="9"/>
  <c r="N52" i="9" s="1"/>
  <c r="M53" i="9"/>
  <c r="N53" i="9" s="1"/>
  <c r="M54" i="9"/>
  <c r="N54" i="9" s="1"/>
  <c r="M55" i="9"/>
  <c r="N55" i="9" s="1"/>
  <c r="M60" i="9"/>
  <c r="N60" i="9" s="1"/>
  <c r="M61" i="9"/>
  <c r="N61" i="9" s="1"/>
  <c r="M62" i="9"/>
  <c r="N62" i="9" s="1"/>
  <c r="M63" i="9"/>
  <c r="N63" i="9" s="1"/>
  <c r="M68" i="9"/>
  <c r="N68" i="9" s="1"/>
  <c r="M69" i="9"/>
  <c r="N69" i="9" s="1"/>
  <c r="M70" i="9"/>
  <c r="N70" i="9" s="1"/>
  <c r="M71" i="9"/>
  <c r="N71" i="9" s="1"/>
  <c r="M76" i="9"/>
  <c r="N76" i="9" s="1"/>
  <c r="M77" i="9"/>
  <c r="N77" i="9" s="1"/>
  <c r="M78" i="9"/>
  <c r="N78" i="9" s="1"/>
  <c r="M79" i="9"/>
  <c r="N79" i="9" s="1"/>
  <c r="M84" i="9"/>
  <c r="N84" i="9" s="1"/>
  <c r="M85" i="9"/>
  <c r="N85" i="9" s="1"/>
  <c r="M86" i="9"/>
  <c r="N86" i="9" s="1"/>
  <c r="M87" i="9"/>
  <c r="N87" i="9" s="1"/>
  <c r="M92" i="9"/>
  <c r="N92" i="9" s="1"/>
  <c r="M93" i="9"/>
  <c r="N93" i="9" s="1"/>
  <c r="M94" i="9"/>
  <c r="N94" i="9" s="1"/>
  <c r="M95" i="9"/>
  <c r="N95" i="9" s="1"/>
  <c r="M100" i="9"/>
  <c r="N100" i="9" s="1"/>
  <c r="M101" i="9"/>
  <c r="N101" i="9" s="1"/>
  <c r="M102" i="9"/>
  <c r="N102" i="9" s="1"/>
  <c r="M103" i="9"/>
  <c r="N103" i="9" s="1"/>
  <c r="J4" i="9"/>
  <c r="J5" i="9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J76" i="9"/>
  <c r="J77" i="9"/>
  <c r="J78" i="9"/>
  <c r="J79" i="9"/>
  <c r="J80" i="9"/>
  <c r="J81" i="9"/>
  <c r="J82" i="9"/>
  <c r="J83" i="9"/>
  <c r="J84" i="9"/>
  <c r="J85" i="9"/>
  <c r="J86" i="9"/>
  <c r="J87" i="9"/>
  <c r="J88" i="9"/>
  <c r="J89" i="9"/>
  <c r="J90" i="9"/>
  <c r="J91" i="9"/>
  <c r="J92" i="9"/>
  <c r="J93" i="9"/>
  <c r="J94" i="9"/>
  <c r="J95" i="9"/>
  <c r="J96" i="9"/>
  <c r="J97" i="9"/>
  <c r="J98" i="9"/>
  <c r="J99" i="9"/>
  <c r="J100" i="9"/>
  <c r="J101" i="9"/>
  <c r="J102" i="9"/>
  <c r="J103" i="9"/>
  <c r="J104" i="9"/>
  <c r="J105" i="9"/>
  <c r="J106" i="9"/>
  <c r="N108" i="9" l="1"/>
  <c r="J108" i="9"/>
  <c r="J110" i="9" s="1"/>
  <c r="N110" i="9" l="1"/>
  <c r="N111" i="9" s="1"/>
  <c r="N112" i="9" s="1"/>
</calcChain>
</file>

<file path=xl/sharedStrings.xml><?xml version="1.0" encoding="utf-8"?>
<sst xmlns="http://schemas.openxmlformats.org/spreadsheetml/2006/main" count="661" uniqueCount="444">
  <si>
    <t>#</t>
  </si>
  <si>
    <t xml:space="preserve"> </t>
  </si>
  <si>
    <t>ZKL3000 Main Board</t>
  </si>
  <si>
    <t>27-02-2017</t>
  </si>
  <si>
    <t>ComponentName</t>
  </si>
  <si>
    <t>100nF-16V/0402</t>
  </si>
  <si>
    <t>68pF/0402</t>
  </si>
  <si>
    <t>22uF/1206</t>
  </si>
  <si>
    <t>100nF-25V/0402</t>
  </si>
  <si>
    <t>10uF-25V/0805</t>
  </si>
  <si>
    <t>470nF-305V/Radial</t>
  </si>
  <si>
    <t>4.7uF-16V/0402</t>
  </si>
  <si>
    <t>6800pF/0402</t>
  </si>
  <si>
    <t>22pF/0402</t>
  </si>
  <si>
    <t>2200pF-250V/2220</t>
  </si>
  <si>
    <t>2.2uF/0402</t>
  </si>
  <si>
    <t>820pF/0402</t>
  </si>
  <si>
    <t>OPEN/0402</t>
  </si>
  <si>
    <t>0.22uF-25V/0805</t>
  </si>
  <si>
    <t>0.022uF/0402</t>
  </si>
  <si>
    <t>10nF/0402</t>
  </si>
  <si>
    <t>10uF-6V3/0603</t>
  </si>
  <si>
    <t>4.7uF/1206</t>
  </si>
  <si>
    <t>10nF-16V/0805</t>
  </si>
  <si>
    <t>22uF/0402</t>
  </si>
  <si>
    <t>3.3nF/0402</t>
  </si>
  <si>
    <t>10pF/0402</t>
  </si>
  <si>
    <t>1uF-25V/0805</t>
  </si>
  <si>
    <t>4.7uF-25V/0805</t>
  </si>
  <si>
    <t>SMAJ120CA/DO214AC</t>
  </si>
  <si>
    <t>BAT54S/SOT23</t>
  </si>
  <si>
    <t>Vishay-SL22-E3/DO-214AA</t>
  </si>
  <si>
    <t>BAS85/DO-213AC</t>
  </si>
  <si>
    <t>BAT54A/SOT23</t>
  </si>
  <si>
    <t>BAT54C/SOT23</t>
  </si>
  <si>
    <t>SMAJ15A-DO214AC</t>
  </si>
  <si>
    <t>BYS10-45/DO-214AC</t>
  </si>
  <si>
    <t>24V-2A/2920</t>
  </si>
  <si>
    <t>HDR2X5-1.27mm/HDR2X5-1.27mm</t>
  </si>
  <si>
    <t>HDR1X6/HDR1X6</t>
  </si>
  <si>
    <t>DF17(4.0)-60DS-0.5V/DF17(4.0)-60DS-0.5V</t>
  </si>
  <si>
    <t>WE9774080243/WE9774080243</t>
  </si>
  <si>
    <t>1711725/1711725</t>
  </si>
  <si>
    <t>WE690367290476/WE690367290476</t>
  </si>
  <si>
    <t>WE690367291076/WE690367291076</t>
  </si>
  <si>
    <t>PHOENIX-1751264/1751264</t>
  </si>
  <si>
    <t>HDR1X2/HDR1X2</t>
  </si>
  <si>
    <t>1725672/1725672</t>
  </si>
  <si>
    <t>WE690367290676/WE690367290676</t>
  </si>
  <si>
    <t>1KOHM/0805</t>
  </si>
  <si>
    <t>0.1uF/0805</t>
  </si>
  <si>
    <t>33µH/NonStandard</t>
  </si>
  <si>
    <t>470uH/1812</t>
  </si>
  <si>
    <t>5uH/PAD4</t>
  </si>
  <si>
    <t>2.2uH/XFL4020</t>
  </si>
  <si>
    <t>18µH/744777118</t>
  </si>
  <si>
    <t>10uH/NonStandard</t>
  </si>
  <si>
    <t>120/0402</t>
  </si>
  <si>
    <t>39K/0402</t>
  </si>
  <si>
    <t>470K/0402</t>
  </si>
  <si>
    <t>22/0402</t>
  </si>
  <si>
    <t>1.58K/0402</t>
  </si>
  <si>
    <t>33/0402</t>
  </si>
  <si>
    <t>220/0402</t>
  </si>
  <si>
    <t>10K/0402</t>
  </si>
  <si>
    <t>2.4K/0402</t>
  </si>
  <si>
    <t>2.55K/0402</t>
  </si>
  <si>
    <t>18K/0402</t>
  </si>
  <si>
    <t>3.9K/0402</t>
  </si>
  <si>
    <t>470K/1206</t>
  </si>
  <si>
    <t>2.2M/1206</t>
  </si>
  <si>
    <t>0.33/2512</t>
  </si>
  <si>
    <t>5.36K/0402</t>
  </si>
  <si>
    <t>10/0402</t>
  </si>
  <si>
    <t>4.3K/0402</t>
  </si>
  <si>
    <t>100K/0402</t>
  </si>
  <si>
    <t>6.2K/0402</t>
  </si>
  <si>
    <t>0.2/0402</t>
  </si>
  <si>
    <t>1K/0402</t>
  </si>
  <si>
    <t>22K/0402</t>
  </si>
  <si>
    <t>68/0402</t>
  </si>
  <si>
    <t>4.75K/0402</t>
  </si>
  <si>
    <t>10/1206</t>
  </si>
  <si>
    <t>3.9M/0402</t>
  </si>
  <si>
    <t>196K/0402</t>
  </si>
  <si>
    <t>487K/0402</t>
  </si>
  <si>
    <t>14K-0.1%/0402</t>
  </si>
  <si>
    <t>56K-0.1%/0402</t>
  </si>
  <si>
    <t>120K/0402</t>
  </si>
  <si>
    <t>0/0402</t>
  </si>
  <si>
    <t>7.5K/0402</t>
  </si>
  <si>
    <t>FDC6401N/TSOT-23-6</t>
  </si>
  <si>
    <t>BSS308PE H6327/SOT23</t>
  </si>
  <si>
    <t>196uH/749196501</t>
  </si>
  <si>
    <t>STM32F405RGT6U/LQFP64</t>
  </si>
  <si>
    <t>SN65HVD230D/SOIC8</t>
  </si>
  <si>
    <t>24AA02-I/SN/SOIC8</t>
  </si>
  <si>
    <t>LTC3130/MSOP16</t>
  </si>
  <si>
    <t>LM386M-1/SOIC8</t>
  </si>
  <si>
    <t>MCP604/SOIC14</t>
  </si>
  <si>
    <t>LT1512/SOIC8</t>
  </si>
  <si>
    <t>PCA9534/TSSOP16</t>
  </si>
  <si>
    <t>LP2985IM5-3.5/NOPB-SOT-23-5</t>
  </si>
  <si>
    <t>TPS62140RGTR/VQFN16</t>
  </si>
  <si>
    <t>MCP602/SOIC8</t>
  </si>
  <si>
    <t>ABM3-8.000MHZ-D2Y-T/2-SMD</t>
  </si>
  <si>
    <t>ComponentPackage</t>
  </si>
  <si>
    <t>0402</t>
  </si>
  <si>
    <t>1206</t>
  </si>
  <si>
    <t>0805</t>
  </si>
  <si>
    <t>Radial</t>
  </si>
  <si>
    <t>2220</t>
  </si>
  <si>
    <t>0603</t>
  </si>
  <si>
    <t>DO214AC</t>
  </si>
  <si>
    <t>SOT23</t>
  </si>
  <si>
    <t>DO-214AA</t>
  </si>
  <si>
    <t>DO-213AC</t>
  </si>
  <si>
    <t>DO-214AC</t>
  </si>
  <si>
    <t>2920</t>
  </si>
  <si>
    <t>HDR2X5-1.27mm</t>
  </si>
  <si>
    <t>HDR1X6</t>
  </si>
  <si>
    <t>DF17(4.0)-60DS-0.5V</t>
  </si>
  <si>
    <t>WE9774080243</t>
  </si>
  <si>
    <t>PHOENIX-1711725/1711725</t>
  </si>
  <si>
    <t>WE690367290476</t>
  </si>
  <si>
    <t>WE690367291076</t>
  </si>
  <si>
    <t>1751264</t>
  </si>
  <si>
    <t>HDR1X2</t>
  </si>
  <si>
    <t>PHOENIX-1725672/1725672</t>
  </si>
  <si>
    <t>WE690367290676</t>
  </si>
  <si>
    <t>NonStandard</t>
  </si>
  <si>
    <t>1812</t>
  </si>
  <si>
    <t>PAD4</t>
  </si>
  <si>
    <t>XFL4020</t>
  </si>
  <si>
    <t>744777118</t>
  </si>
  <si>
    <t>2512</t>
  </si>
  <si>
    <t>TSOT-23-6</t>
  </si>
  <si>
    <t>749196501</t>
  </si>
  <si>
    <t>LQFP64</t>
  </si>
  <si>
    <t>SOIC8</t>
  </si>
  <si>
    <t>MSOP16</t>
  </si>
  <si>
    <t>SOIC14</t>
  </si>
  <si>
    <t>TSSOP16</t>
  </si>
  <si>
    <t>SOT-23-5</t>
  </si>
  <si>
    <t>VQFN16</t>
  </si>
  <si>
    <t>2-SMD</t>
  </si>
  <si>
    <t>Manufacturer</t>
  </si>
  <si>
    <t>AVX Corporation</t>
  </si>
  <si>
    <t>EPCOS</t>
  </si>
  <si>
    <t>Murata Electronics North America</t>
  </si>
  <si>
    <t>Meuleman Electronics</t>
  </si>
  <si>
    <t>Littlefuse</t>
  </si>
  <si>
    <t>NXP Semiconductors</t>
  </si>
  <si>
    <t>Vishay Semiconductors</t>
  </si>
  <si>
    <t>ST Microelectronics</t>
  </si>
  <si>
    <t>Wurth Electronics</t>
  </si>
  <si>
    <t>Tyco Electronics</t>
  </si>
  <si>
    <t>Firose</t>
  </si>
  <si>
    <t>Phoenix Contact</t>
  </si>
  <si>
    <t>Wurth Elektronik</t>
  </si>
  <si>
    <t>Murata Electronics</t>
  </si>
  <si>
    <t>Coilcraft</t>
  </si>
  <si>
    <t>Abracon</t>
  </si>
  <si>
    <t>Vishay Draloric</t>
  </si>
  <si>
    <t>Welwyn</t>
  </si>
  <si>
    <t>Fairchild Semiconductor</t>
  </si>
  <si>
    <t>Infineon</t>
  </si>
  <si>
    <t>Texas Instruments</t>
  </si>
  <si>
    <t>Microchip</t>
  </si>
  <si>
    <t>Linear Technology</t>
  </si>
  <si>
    <t>ManufacturerNumber</t>
  </si>
  <si>
    <t>0402YC104KAT2A</t>
  </si>
  <si>
    <t>04025A680JAT2A</t>
  </si>
  <si>
    <t>12063D226KAT2A</t>
  </si>
  <si>
    <t>04023C104KAT2A</t>
  </si>
  <si>
    <t>08053D106KAT2A</t>
  </si>
  <si>
    <t>B32922C3474M000</t>
  </si>
  <si>
    <t>0402YD473KAT2A</t>
  </si>
  <si>
    <t>04023C682KAT2A</t>
  </si>
  <si>
    <t>04025A220KAT2A</t>
  </si>
  <si>
    <t>GA355QR7GF222KW01L</t>
  </si>
  <si>
    <t>04026D225KAT2A</t>
  </si>
  <si>
    <t>04025C821KAT2A</t>
  </si>
  <si>
    <t>none</t>
  </si>
  <si>
    <t>08053C224KAT2A</t>
  </si>
  <si>
    <t>04023D223KAT2A</t>
  </si>
  <si>
    <t>04025C103KAT2A</t>
  </si>
  <si>
    <t>06036D106MAT2A</t>
  </si>
  <si>
    <t>12065C475KAT2A</t>
  </si>
  <si>
    <t>0805YA103JAT2A</t>
  </si>
  <si>
    <t>04026D226MAT2A</t>
  </si>
  <si>
    <t>04025C332JAT2A</t>
  </si>
  <si>
    <t>04025A100JAT2A</t>
  </si>
  <si>
    <t>08053D105KAT2A</t>
  </si>
  <si>
    <t>08053D475KAT2A</t>
  </si>
  <si>
    <t>SMAJ120CA</t>
  </si>
  <si>
    <t>BAT54S,215</t>
  </si>
  <si>
    <t>SL22-E3/52T</t>
  </si>
  <si>
    <t>BAS85,135</t>
  </si>
  <si>
    <t>BAT54AFILM</t>
  </si>
  <si>
    <t>BAT54CFILM</t>
  </si>
  <si>
    <t>SMAJ15A</t>
  </si>
  <si>
    <t>BYS10-45-E3/TR3</t>
  </si>
  <si>
    <t>2920L200/24DR</t>
  </si>
  <si>
    <t>62201021121</t>
  </si>
  <si>
    <t>826629-6</t>
  </si>
  <si>
    <t>DF17(4.0)-60DS-0.5V(57)</t>
  </si>
  <si>
    <t>9774080243R</t>
  </si>
  <si>
    <t>1711725</t>
  </si>
  <si>
    <t>690367290476</t>
  </si>
  <si>
    <t>690367291076</t>
  </si>
  <si>
    <t>826629-2</t>
  </si>
  <si>
    <t>1725672</t>
  </si>
  <si>
    <t>690367290676</t>
  </si>
  <si>
    <t>742792096</t>
  </si>
  <si>
    <t>NFM21PC104R1E3D</t>
  </si>
  <si>
    <t>744871330</t>
  </si>
  <si>
    <t>744045471</t>
  </si>
  <si>
    <t>744273501</t>
  </si>
  <si>
    <t>XFL4020-222MEC</t>
  </si>
  <si>
    <t>ASPI-4030S-100M-T</t>
  </si>
  <si>
    <t>CRCW0402120RFKED</t>
  </si>
  <si>
    <t>TNPW040239K0BEED</t>
  </si>
  <si>
    <t>CRCW040247K0JNED</t>
  </si>
  <si>
    <t>CRCW040222R0FKED</t>
  </si>
  <si>
    <t>CRCW04021K58FKED</t>
  </si>
  <si>
    <t>CRCW040233R0FKED</t>
  </si>
  <si>
    <t>CRCW0402220RFKED</t>
  </si>
  <si>
    <t>CRCW040210K0FKED</t>
  </si>
  <si>
    <t>CRCW04022K40FKED</t>
  </si>
  <si>
    <t>CRCW04022K55FKED</t>
  </si>
  <si>
    <t>TNPW040218K0BEED</t>
  </si>
  <si>
    <t>CRCW04023K90FKED</t>
  </si>
  <si>
    <t>TNPV1206470KBEEN</t>
  </si>
  <si>
    <t>CRCW12062M20JNEA</t>
  </si>
  <si>
    <t>LR2512-R33FW</t>
  </si>
  <si>
    <t>CRCW04025K36FKED</t>
  </si>
  <si>
    <t>CRCW040210R0FKED</t>
  </si>
  <si>
    <t>CRCW04024K30FKED</t>
  </si>
  <si>
    <t>CRCW0402100KFKED</t>
  </si>
  <si>
    <t>CRCW04026K20FKED</t>
  </si>
  <si>
    <t>RCWE0402R200FKEA</t>
  </si>
  <si>
    <t>CRCW04021K00FKED</t>
  </si>
  <si>
    <t>CRCW040222K0FKED</t>
  </si>
  <si>
    <t>CRCW040268R0FKED</t>
  </si>
  <si>
    <t>CRCW04024K75FKED</t>
  </si>
  <si>
    <t>CRCW120610R0FKEA</t>
  </si>
  <si>
    <t>CRCW04023M90FKED</t>
  </si>
  <si>
    <t>CRCW0402196KFKED</t>
  </si>
  <si>
    <t>CRCW0402487KFKED</t>
  </si>
  <si>
    <t>TNPW040214K0BEED</t>
  </si>
  <si>
    <t>TNPW040256K0BEED</t>
  </si>
  <si>
    <t>CRCW0402120KFKED</t>
  </si>
  <si>
    <t>CRCW04020000Z0ED</t>
  </si>
  <si>
    <t>CRCW04027K50FKED</t>
  </si>
  <si>
    <t>FDC6401N</t>
  </si>
  <si>
    <t>BSS308PE H6327</t>
  </si>
  <si>
    <t>STM32F405RGT6U</t>
  </si>
  <si>
    <t>SN65HVD230D</t>
  </si>
  <si>
    <t>24AA02-I/SN</t>
  </si>
  <si>
    <t>LTC3130EMSE#PBF</t>
  </si>
  <si>
    <t>LM386M-1</t>
  </si>
  <si>
    <t>MCP604-I/SL</t>
  </si>
  <si>
    <t>LT1512IS8#PBF</t>
  </si>
  <si>
    <t>PCA9534PW</t>
  </si>
  <si>
    <t>LP2985IM5-3.5/NOPB</t>
  </si>
  <si>
    <t>TPS62140RGTR</t>
  </si>
  <si>
    <t>MCP602T-I/SN</t>
  </si>
  <si>
    <t>ABM3-8.000MHZ-D2Y-T</t>
  </si>
  <si>
    <t>Designator</t>
  </si>
  <si>
    <t>C1, C7, C9, C10, C11, C12, C13, C15, C22, C30, C51, C52, C100</t>
  </si>
  <si>
    <t>C2, C3, C73, C83</t>
  </si>
  <si>
    <t>C4, C32, C39</t>
  </si>
  <si>
    <t>C5, C6, C46, C48, C53, C77, C78</t>
  </si>
  <si>
    <t>C8, C17, C38, C43, C45, C57, C63, C69</t>
  </si>
  <si>
    <t>C14, C18</t>
  </si>
  <si>
    <t>C16</t>
  </si>
  <si>
    <t>C19, C23, C29, C37, C50</t>
  </si>
  <si>
    <t>C20, C21</t>
  </si>
  <si>
    <t>C24, C25, C26, C27, C28</t>
  </si>
  <si>
    <t>C31, C33</t>
  </si>
  <si>
    <t>C34, C35, C55</t>
  </si>
  <si>
    <t>C36</t>
  </si>
  <si>
    <t>C40</t>
  </si>
  <si>
    <t>C41, C67</t>
  </si>
  <si>
    <t>C42, C44, C47, C49, C59, C61, C62, C65</t>
  </si>
  <si>
    <t>C54, C58</t>
  </si>
  <si>
    <t>C56</t>
  </si>
  <si>
    <t>C60</t>
  </si>
  <si>
    <t>C64</t>
  </si>
  <si>
    <t>C66</t>
  </si>
  <si>
    <t>C68</t>
  </si>
  <si>
    <t>C70</t>
  </si>
  <si>
    <t>C71</t>
  </si>
  <si>
    <t>D1, D2</t>
  </si>
  <si>
    <t>D3, D4, D5, D6, D7, D8, D12, D14, D16, D18, D19, D28, D29, D30, D31, D32, D33</t>
  </si>
  <si>
    <t>D9</t>
  </si>
  <si>
    <t>D10, D27, D34</t>
  </si>
  <si>
    <t>D11, D17</t>
  </si>
  <si>
    <t>D13, D15, D22</t>
  </si>
  <si>
    <t>D20, D21</t>
  </si>
  <si>
    <t>D23, D24, D25, D26</t>
  </si>
  <si>
    <t>F1, F2</t>
  </si>
  <si>
    <t>J1</t>
  </si>
  <si>
    <t>J2</t>
  </si>
  <si>
    <t>J3, J4, J9, J11</t>
  </si>
  <si>
    <t>J5, J6, J7, J8</t>
  </si>
  <si>
    <t>J10</t>
  </si>
  <si>
    <t>J12</t>
  </si>
  <si>
    <t>J13, J14</t>
  </si>
  <si>
    <t>J15</t>
  </si>
  <si>
    <t>J16</t>
  </si>
  <si>
    <t>J17</t>
  </si>
  <si>
    <t>J18</t>
  </si>
  <si>
    <t>L1, L2</t>
  </si>
  <si>
    <t>L3, L4, L5, L6, L8, L10, L11, L12, L13, L14, L15, L20, L21, L22, L23, L24, L25</t>
  </si>
  <si>
    <t>L7</t>
  </si>
  <si>
    <t>L9</t>
  </si>
  <si>
    <t>L16, L17</t>
  </si>
  <si>
    <t>L18</t>
  </si>
  <si>
    <t>L19</t>
  </si>
  <si>
    <t>L26</t>
  </si>
  <si>
    <t>R1, R3, R4</t>
  </si>
  <si>
    <t>R2, R45, R46, R47, R48, R121</t>
  </si>
  <si>
    <t>R5</t>
  </si>
  <si>
    <t>R6</t>
  </si>
  <si>
    <t>R7, R8, R51</t>
  </si>
  <si>
    <t>R9, R10, R20, R21, R31, R32</t>
  </si>
  <si>
    <t>R12, R71, R74, R88, R92, R94, R97, R100, R103</t>
  </si>
  <si>
    <t>R13, R14, R15, R16, R18, R19, R26, R29, R30, R34, R61, R62, R72, R75, R77, R87, R89, R95, R98, R101, R104, R122</t>
  </si>
  <si>
    <t>R17</t>
  </si>
  <si>
    <t>R22, R23, R50</t>
  </si>
  <si>
    <t>R24, R36, R58, R64, R65, R66, R67, R120</t>
  </si>
  <si>
    <t>R25, R27, R28, R33, R86, R91, R110</t>
  </si>
  <si>
    <t>R35, R53</t>
  </si>
  <si>
    <t>R37, R38, R39</t>
  </si>
  <si>
    <t>R40, R41, R102</t>
  </si>
  <si>
    <t>R42</t>
  </si>
  <si>
    <t>R43, R44</t>
  </si>
  <si>
    <t>R49</t>
  </si>
  <si>
    <t>R52</t>
  </si>
  <si>
    <t>R54, R56, R118</t>
  </si>
  <si>
    <t>R55</t>
  </si>
  <si>
    <t>R57</t>
  </si>
  <si>
    <t>R59</t>
  </si>
  <si>
    <t>R60</t>
  </si>
  <si>
    <t>R63, R69, R70, R73, R76, R78, R79, R80, R81, R82, R83, R84, R85, R105, R106, R113, R117</t>
  </si>
  <si>
    <t>R68</t>
  </si>
  <si>
    <t>R90</t>
  </si>
  <si>
    <t>R93</t>
  </si>
  <si>
    <t>R96</t>
  </si>
  <si>
    <t>R99</t>
  </si>
  <si>
    <t>R107</t>
  </si>
  <si>
    <t>R108</t>
  </si>
  <si>
    <t>R109, R116</t>
  </si>
  <si>
    <t>R111, R112</t>
  </si>
  <si>
    <t>R119</t>
  </si>
  <si>
    <t>T1, T2, T3, T4, T5, T8, T9</t>
  </si>
  <si>
    <t>T6, T7</t>
  </si>
  <si>
    <t>TR1</t>
  </si>
  <si>
    <t>U1</t>
  </si>
  <si>
    <t>U2, U5</t>
  </si>
  <si>
    <t>U3</t>
  </si>
  <si>
    <t>U4</t>
  </si>
  <si>
    <t>U6</t>
  </si>
  <si>
    <t>U7, U11</t>
  </si>
  <si>
    <t>U8</t>
  </si>
  <si>
    <t>U9</t>
  </si>
  <si>
    <t>U10</t>
  </si>
  <si>
    <t>U12</t>
  </si>
  <si>
    <t>U30</t>
  </si>
  <si>
    <t>X1</t>
  </si>
  <si>
    <t>Quantity</t>
  </si>
  <si>
    <t>MTBF</t>
  </si>
  <si>
    <t>Solder Joint (p/Unit)</t>
  </si>
  <si>
    <t>Total Solder Joints</t>
  </si>
  <si>
    <t>Temp</t>
  </si>
  <si>
    <t>Solder Joints (Total)</t>
  </si>
  <si>
    <t>Failure Rate (unit)</t>
  </si>
  <si>
    <t>Total Failure Rate</t>
  </si>
  <si>
    <t>Source</t>
  </si>
  <si>
    <t>Failure rate each solder joint</t>
  </si>
  <si>
    <t>Failure Rate (Solder Joints)</t>
  </si>
  <si>
    <t>Failure Rate (components)</t>
  </si>
  <si>
    <t>Total Failure Rate (Solder Joints + Components)</t>
  </si>
  <si>
    <t>MTBF (Hrs)</t>
  </si>
  <si>
    <t>MTBF(Yrs)</t>
  </si>
  <si>
    <t>FIT (Failures/10^9 hours)</t>
  </si>
  <si>
    <t>http://www.littelfuse.com/~/media/electronics/product_catalogs/littelfuse_tvs_diode_catalog.pdf.pdf</t>
  </si>
  <si>
    <t>http://assets.nexperia.com/documents/quality-document/BAT54_NXP_Product_Quality.pdf</t>
  </si>
  <si>
    <t>http://assets.nexperia.com/documents/quality-document/BAS85_NXP_Product_Quality.pdf</t>
  </si>
  <si>
    <t>http://www.vishay.com/docs/72547/silicon.pdf</t>
  </si>
  <si>
    <t>Each connection causes roughly (estimated) one failure in a billion hours of operation (http://www.gemini.edu/documentation/webdocs/spe/spe-s-g0046.pdf)</t>
  </si>
  <si>
    <t>-</t>
  </si>
  <si>
    <t>Brand not defined -&gt; MBTF calculator used (http://mtbf.polimore.com/?LANGUAGE=us), Fuses, Environment=GB</t>
  </si>
  <si>
    <t>http://www.coilcraft.com/fit.cfm</t>
  </si>
  <si>
    <t>MBTF calculator used (http://mtbf.polimore.com/?LANGUAGE=us), Temp=30, Quality=Lower, Environment=GB</t>
  </si>
  <si>
    <t>http://www.ti.com/quality/docs/estimator.tsp?OPN=SN65HVD230D&amp;partNumber=SN65HVD230D&amp;partType=tiPartNumber#resultstable</t>
  </si>
  <si>
    <t>Microchip total endurance software</t>
  </si>
  <si>
    <t>Microchip Reliability report</t>
  </si>
  <si>
    <t>Linear technology reliability Data</t>
  </si>
  <si>
    <t>http://www.ti.com/quality/docs/estimator.tsp?OPN=PCA9534PW&amp;partNumber=PCA9534PW&amp;partType=tiPartNumber#resultstable</t>
  </si>
  <si>
    <t>http://www.ti.com/quality/docs/estimator.tsp?partType=tiPartNumber&amp;partNumber=LP2985IM5-3.5%2FNOPB&amp;TICOM_AUTHLEVEL=3&amp;TICOM_VALIDATE_INPUT=1#resultstable</t>
  </si>
  <si>
    <t>http://www.ti.com/quality/docs/estimator.tsp?OPN=TPS62140RGTR&amp;CPN=&amp;partNumber=TPS62140RGTR#resultstable</t>
  </si>
  <si>
    <t>http://www.ti.com/quality/docs/estimator.tsp?OPN=LM386M-1&amp;CPN=&amp;partNumber=LM386M-1#resultstable</t>
  </si>
  <si>
    <t>Brand not defined -&gt; MBTF calculator used (http://mtbf.polimore.com/?LANGUAGE=us), Freq=8, Quality=Lower, Environment=GB</t>
  </si>
  <si>
    <t>http://www.st.com/content/ccc/resource/technical/document/user_manual/1d/d4/af/64/18/0d/42/2c/DM00111791.pdf/files/DM00111791.pdf/jcr:content/translations/en.DM00111791.pdf</t>
  </si>
  <si>
    <t>Comments</t>
  </si>
  <si>
    <t>Revision number</t>
  </si>
  <si>
    <t>Date</t>
  </si>
  <si>
    <t>Description</t>
  </si>
  <si>
    <t>Author</t>
  </si>
  <si>
    <t>v1</t>
  </si>
  <si>
    <t>First calculation</t>
  </si>
  <si>
    <t>MA</t>
  </si>
  <si>
    <t>SQC Calculator used (http://www.sqconline.com/reliability/capacitor1.html), Style=CDR, Capacitance=0.1uF, Quality=Commercial, Environment=GB, Rated voltage=25V, Applied voltage=3.3V, Temp=30</t>
  </si>
  <si>
    <t>SQC Calculator used (http://www.sqconline.com/reliability/capacitor1.html), Style=CDR, Capacitance=0.000068uF, Quality=Commercial, Environment=GB, Rated voltage=25V, Applied voltage=3.3V, Temp=30</t>
  </si>
  <si>
    <t>SQC Calculator used (http://www.sqconline.com/reliability/capacitor1.html), Style=CDR, Capacitance=22uF, Quality=Commercial, Environment=GB, Rated voltage=25V, Applied voltage=9V, Temp=30</t>
  </si>
  <si>
    <t>SQC Calculator used (http://www.sqconline.com/reliability/capacitor1.html), Style=CDR, Capacitance=0.1uF, Quality=Commercial, Environment=GB, Rated voltage=25V, Applied voltage=9V, Temp=30</t>
  </si>
  <si>
    <t>SQC Calculator used (http://www.sqconline.com/reliability/capacitor1.html), Style=CDR, Capacitance=10uF, Quality=Commercial, Environment=GB, Rated voltage=25V, Applied voltage=9V, Temp=30</t>
  </si>
  <si>
    <t>SQC Calculator used (http://www.sqconline.com/reliability/capacitor1.html), Style=CHR, Capacitance=0.47uF, Quality=Commercial, Environment=GB, Rated voltage=350V, Applied voltage=100V, Temp=30</t>
  </si>
  <si>
    <t>SQC Calculator used (http://www.sqconline.com/reliability/capacitor1.html), Style=CDR, Capacitance=4.7uF, Quality=Commercial, Environment=GB, Rated voltage=16V, Applied voltage=3.3V, Temp=30</t>
  </si>
  <si>
    <t>SQC Calculator used (http://www.sqconline.com/reliability/capacitor1.html), Style=CDR, Capacitance=6.8nF, Quality=Commercial, Environment=GB, Rated voltage=25V, Applied voltage=1.75V, Temp=30</t>
  </si>
  <si>
    <t>SQC Calculator used (http://www.sqconline.com/reliability/capacitor1.html), Style=CDR, Capacitance=0.000022uF, Quality=Commercial, Environment=GB, Rated voltage=25V, Applied voltage=3.3V, Temp=30</t>
  </si>
  <si>
    <t>SQC Calculator used (http://www.sqconline.com/reliability/capacitor1.html), Style=CDR, Capacitance=0.022uF, Quality=Commercial, Environment=GB, Rated voltage=250V, Applied voltage=100V, Temp=30</t>
  </si>
  <si>
    <t>SQC Calculator used (http://www.sqconline.com/reliability/capacitor1.html), Style=CDR, Capacitance=2.2uF, Quality=Commercial, Environment=GB, Rated voltage=6.3V, Applied voltage=3.3V, Temp=30</t>
  </si>
  <si>
    <t>SQC Calculator used (http://www.sqconline.com/reliability/capacitor1.html), Style=CDR, Capacitance=820pF, Quality=Commercial, Environment=GB, Rated voltage=50V, Applied voltage=3.3V, Temp=30</t>
  </si>
  <si>
    <t>SQC Calculator used (http://www.sqconline.com/reliability/capacitor1.html), Style=CDR, Capacitance=0.22uF, Quality=Commercial, Environment=GB, Rated voltage=25V, Applied voltage=3.3V, Temp=30</t>
  </si>
  <si>
    <t>SQC Calculator used (http://www.sqconline.com/reliability/capacitor1.html), Style=CDR, Capacitance=0.022uF, Quality=Commercial, Environment=GB, Rated voltage=25V, Applied voltage=9V, Temp=30</t>
  </si>
  <si>
    <t>SQC Calculator used (http://www.sqconline.com/reliability/capacitor1.html), Style=CDR, Capacitance=10nF, Quality=Commercial, Environment=GB, Rated voltage=50V, Applied voltage=12V, Temp=30</t>
  </si>
  <si>
    <t>SQC Calculator used (http://www.sqconline.com/reliability/capacitor1.html), Style=CDR, Capacitance=10uF, Quality=Commercial, Environment=GB, Rated voltage=6.3V, Applied voltage=3.3V, Temp=30</t>
  </si>
  <si>
    <t>SQC Calculator used (http://www.sqconline.com/reliability/capacitor1.html), Style=CDR, Capacitance=4.7uF, Quality=Commercial, Environment=GB, Rated voltage=50V, Applied voltage=12V, Temp=30</t>
  </si>
  <si>
    <t>SQC Calculator used (http://www.sqconline.com/reliability/capacitor1.html), Style=CDR, Capacitance=10nF, Quality=Commercial, Environment=GB, Rated voltage=16V, Applied voltage=3.5V, Temp=30</t>
  </si>
  <si>
    <t>SQC Calculator used (http://www.sqconline.com/reliability/capacitor1.html), Style=CDR, Capacitance=22F, Quality=Commercial, Environment=GB, Rated voltage=6.3V, Applied voltage=3.3V, Temp=30</t>
  </si>
  <si>
    <t>SQC Calculator used (http://www.sqconline.com/reliability/capacitor1.html), Style=CDR, Capacitance=3.3nF, Quality=Commercial, Environment=GB, Rated voltage=50V, Applied voltage=3.3V, Temp=30</t>
  </si>
  <si>
    <t>SQC Calculator used (http://www.sqconline.com/reliability/capacitor1.html), Style=CDR, Capacitance=10pF, Quality=Commercial, Environment=GB, Rated voltage=50V, Applied voltage=3.3V, Temp=30</t>
  </si>
  <si>
    <t>SQC Calculator used (http://www.sqconline.com/reliability/capacitor1.html), Style=CDR, Capacitance=1uF, Quality=Commercial, Environment=GB, Rated voltage=25V, Applied voltage=12V, Temp=30</t>
  </si>
  <si>
    <t>SQC Calculator used (http://www.sqconline.com/reliability/capacitor1.html), Style=CDR, Capacitance=4.7uF, Quality=Commercial, Environment=GB, Rated voltage=25V, Applied voltage=12V, Temp=30</t>
  </si>
  <si>
    <t>SQC Calculator used (http://www.sqconline.com/capacitor-mtbf-mil-hdbk-217-rev-f-notice-2), Style=RN, Quality=Commercial, Temp=30, Actual power=5%, Rated power=0.063W, Environment=GB</t>
  </si>
  <si>
    <t>SQC Calculator used (http://www.sqconline.com/capacitor-mtbf-mil-hdbk-217-rev-f-notice-2), Style=RN, Quality=Commercial, Temp=30, Actual power=5%, Rated power=0.25W, Environment=GB</t>
  </si>
  <si>
    <t>Brand not defined =&gt; Fairchild product reliability report used</t>
  </si>
  <si>
    <t>Fairchild product reliability report used</t>
  </si>
  <si>
    <t>v1.1</t>
  </si>
  <si>
    <t>Added calculationparameters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</si>
</sst>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color indexed="13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indexed="13"/>
      <name val="Calibri"/>
      <family val="2"/>
      <scheme val="minor"/>
    </font>
    <font>
      <b/>
      <sz val="24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sz val="8"/>
      <color indexed="13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name val="Calibri"/>
      <scheme val="minor"/>
    </font>
    <font>
      <u/>
      <sz val="10"/>
      <color rgb="FF0000FF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Border="0" applyProtection="0"/>
  </cellStyleXfs>
  <cellXfs count="40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NumberFormat="1" applyFont="1" applyFill="1" applyBorder="1" applyAlignment="1" applyProtection="1">
      <alignment horizontal="left" vertical="top"/>
      <protection locked="0"/>
    </xf>
    <xf numFmtId="0" fontId="2" fillId="0" borderId="0" xfId="0" applyNumberFormat="1" applyFont="1" applyFill="1" applyBorder="1" applyAlignment="1" applyProtection="1">
      <alignment vertical="top"/>
      <protection locked="0"/>
    </xf>
    <xf numFmtId="0" fontId="2" fillId="0" borderId="0" xfId="0" applyNumberFormat="1" applyFont="1" applyFill="1" applyBorder="1" applyAlignment="1" applyProtection="1">
      <alignment horizontal="left" vertical="top"/>
      <protection locked="0"/>
    </xf>
    <xf numFmtId="0" fontId="4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quotePrefix="1" applyFont="1" applyFill="1" applyBorder="1" applyAlignment="1">
      <alignment horizontal="center" vertical="top" wrapText="1"/>
    </xf>
    <xf numFmtId="0" fontId="2" fillId="0" borderId="0" xfId="0" applyFont="1" applyFill="1" applyAlignment="1">
      <alignment vertical="top" wrapText="1"/>
    </xf>
    <xf numFmtId="0" fontId="5" fillId="0" borderId="0" xfId="0" quotePrefix="1" applyFont="1" applyFill="1" applyBorder="1" applyAlignment="1">
      <alignment vertical="center"/>
    </xf>
    <xf numFmtId="0" fontId="6" fillId="0" borderId="0" xfId="0" quotePrefix="1" applyFont="1" applyFill="1" applyBorder="1" applyAlignment="1">
      <alignment horizontal="left"/>
    </xf>
    <xf numFmtId="0" fontId="1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quotePrefix="1" applyFont="1" applyFill="1" applyBorder="1" applyAlignment="1">
      <alignment horizontal="center" vertical="center" wrapText="1"/>
    </xf>
    <xf numFmtId="0" fontId="2" fillId="0" borderId="0" xfId="0" quotePrefix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11" fontId="2" fillId="0" borderId="0" xfId="0" quotePrefix="1" applyNumberFormat="1" applyFont="1" applyFill="1" applyBorder="1" applyAlignment="1">
      <alignment horizontal="left" vertical="top" wrapText="1"/>
    </xf>
    <xf numFmtId="0" fontId="9" fillId="0" borderId="0" xfId="0" applyFont="1" applyFill="1" applyAlignment="1">
      <alignment horizontal="center" vertical="top" wrapText="1"/>
    </xf>
    <xf numFmtId="1" fontId="2" fillId="0" borderId="0" xfId="0" applyNumberFormat="1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2" fillId="0" borderId="0" xfId="0" applyFont="1" applyAlignment="1">
      <alignment horizontal="left" vertical="top" wrapText="1"/>
    </xf>
    <xf numFmtId="0" fontId="2" fillId="0" borderId="0" xfId="0" quotePrefix="1" applyFont="1" applyAlignment="1">
      <alignment horizontal="left" vertical="top" wrapText="1"/>
    </xf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quotePrefix="1" applyFont="1" applyAlignment="1">
      <alignment horizontal="left"/>
    </xf>
    <xf numFmtId="14" fontId="0" fillId="0" borderId="0" xfId="0" applyNumberFormat="1"/>
    <xf numFmtId="0" fontId="11" fillId="0" borderId="0" xfId="0" applyFont="1"/>
    <xf numFmtId="0" fontId="0" fillId="0" borderId="0" xfId="0" quotePrefix="1"/>
    <xf numFmtId="0" fontId="12" fillId="0" borderId="0" xfId="0" quotePrefix="1" applyFont="1"/>
    <xf numFmtId="0" fontId="3" fillId="0" borderId="0" xfId="0" applyNumberFormat="1" applyFont="1" applyFill="1" applyBorder="1" applyAlignment="1" applyProtection="1">
      <alignment horizontal="left" vertical="top"/>
      <protection locked="0"/>
    </xf>
  </cellXfs>
  <cellStyles count="2">
    <cellStyle name="Excel_BuiltIn_Hyperlink" xfId="1"/>
    <cellStyle name="Standaard" xfId="0" builtinId="0"/>
  </cellStyles>
  <dxfs count="25"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textRotation="0" wrapText="1" indent="0" justifyLastLine="0" shrinkToFit="0" readingOrder="0"/>
      <border diagonalUp="0" diagonalDown="0" outline="0">
        <top/>
      </border>
    </dxf>
    <dxf>
      <border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top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indexed="13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70" name="Tabel32371" displayName="Tabel32371" ref="B3:P106" headerRowDxfId="24" dataDxfId="22" totalsRowDxfId="20" headerRowBorderDxfId="23" tableBorderDxfId="21">
  <tableColumns count="15">
    <tableColumn id="1" name="#" totalsRowLabel="Total" dataDxfId="19">
      <calculatedColumnFormula>ROW(B4) - ROW($B$3)</calculatedColumnFormula>
    </tableColumn>
    <tableColumn id="2" name="ComponentName" dataDxfId="18"/>
    <tableColumn id="3" name="ComponentPackage" dataDxfId="17"/>
    <tableColumn id="4" name="Manufacturer" dataDxfId="16"/>
    <tableColumn id="5" name="ManufacturerNumber" dataDxfId="15"/>
    <tableColumn id="6" name="Designator" dataDxfId="14"/>
    <tableColumn id="13" name="Quantity" dataDxfId="13"/>
    <tableColumn id="18" name="Solder Joint (p/Unit)" dataDxfId="12" totalsRowDxfId="11"/>
    <tableColumn id="15" name="Solder Joints (Total)" dataDxfId="10" totalsRowDxfId="9">
      <calculatedColumnFormula>I4*H4</calculatedColumnFormula>
    </tableColumn>
    <tableColumn id="14" name="Temp" dataDxfId="8" totalsRowDxfId="7"/>
    <tableColumn id="16" name="FIT (Failures/10^9 hours)" dataDxfId="6" totalsRowDxfId="5"/>
    <tableColumn id="17" name="Failure Rate (unit)" dataDxfId="4" totalsRowDxfId="3">
      <calculatedColumnFormula>L4/1000000000</calculatedColumnFormula>
    </tableColumn>
    <tableColumn id="12" name="Total Failure Rate" dataDxfId="2" totalsRowDxfId="1">
      <calculatedColumnFormula>M4*H4</calculatedColumnFormula>
    </tableColumn>
    <tableColumn id="19" name="Source"/>
    <tableColumn id="7" name="Commen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/media/Dual/A2%20Development/B1%20Projects/71003%20ZKL%203000%20RC/V-Model/%5b6%5d%20HW%20&amp;%20SW%20(Elektronica)%20-fase/MTBF/Appendix%20MTBF/Fuse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17"/>
  <sheetViews>
    <sheetView topLeftCell="A70" zoomScaleNormal="100" workbookViewId="0">
      <selection activeCell="O101" sqref="O101"/>
    </sheetView>
  </sheetViews>
  <sheetFormatPr defaultColWidth="11.42578125" defaultRowHeight="12.75" x14ac:dyDescent="0.2"/>
  <cols>
    <col min="1" max="1" width="3.140625" style="3" customWidth="1"/>
    <col min="2" max="2" width="5.42578125" style="3" customWidth="1"/>
    <col min="3" max="3" width="28.42578125" style="8" customWidth="1"/>
    <col min="4" max="4" width="22.28515625" style="8" customWidth="1"/>
    <col min="5" max="5" width="23" style="3" customWidth="1"/>
    <col min="6" max="6" width="32.42578125" style="3" customWidth="1"/>
    <col min="7" max="7" width="24.140625" style="3" customWidth="1"/>
    <col min="8" max="13" width="17.140625" style="3" customWidth="1"/>
    <col min="14" max="14" width="19.140625" style="3" customWidth="1"/>
    <col min="15" max="15" width="174.28515625" style="3" customWidth="1"/>
    <col min="16" max="16" width="126.42578125" style="3" customWidth="1"/>
    <col min="17" max="19" width="16.42578125" style="3" customWidth="1"/>
    <col min="20" max="16384" width="11.42578125" style="3"/>
  </cols>
  <sheetData>
    <row r="1" spans="1:2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1"/>
      <c r="Q1" s="11"/>
      <c r="R1" s="11"/>
      <c r="S1" s="11"/>
      <c r="T1" s="12"/>
    </row>
    <row r="2" spans="1:20" ht="37.5" customHeight="1" x14ac:dyDescent="0.2">
      <c r="A2" s="1"/>
      <c r="B2" s="13"/>
      <c r="C2" s="13" t="s">
        <v>373</v>
      </c>
      <c r="D2" s="17" t="s">
        <v>2</v>
      </c>
      <c r="E2" s="7"/>
      <c r="F2" s="18" t="s">
        <v>3</v>
      </c>
      <c r="G2" s="7"/>
      <c r="H2" s="7"/>
      <c r="I2" s="7"/>
      <c r="J2" s="7"/>
      <c r="K2" s="7"/>
      <c r="L2" s="7"/>
      <c r="M2" s="7"/>
      <c r="N2" s="11"/>
      <c r="O2" s="11"/>
      <c r="P2" s="11"/>
      <c r="Q2" s="11"/>
      <c r="R2" s="11"/>
      <c r="S2" s="11"/>
      <c r="T2" s="12"/>
    </row>
    <row r="3" spans="1:20" s="9" customFormat="1" ht="30" customHeight="1" x14ac:dyDescent="0.2">
      <c r="A3" s="19"/>
      <c r="B3" s="20" t="s">
        <v>0</v>
      </c>
      <c r="C3" s="21" t="s">
        <v>4</v>
      </c>
      <c r="D3" s="21" t="s">
        <v>106</v>
      </c>
      <c r="E3" s="21" t="s">
        <v>146</v>
      </c>
      <c r="F3" s="21" t="s">
        <v>170</v>
      </c>
      <c r="G3" s="21" t="s">
        <v>269</v>
      </c>
      <c r="H3" s="21" t="s">
        <v>372</v>
      </c>
      <c r="I3" s="21" t="s">
        <v>374</v>
      </c>
      <c r="J3" s="21" t="s">
        <v>377</v>
      </c>
      <c r="K3" s="21" t="s">
        <v>376</v>
      </c>
      <c r="L3" s="21" t="s">
        <v>387</v>
      </c>
      <c r="M3" s="21" t="s">
        <v>378</v>
      </c>
      <c r="N3" s="20" t="s">
        <v>379</v>
      </c>
      <c r="O3" s="20" t="s">
        <v>380</v>
      </c>
      <c r="P3" s="20" t="s">
        <v>407</v>
      </c>
      <c r="Q3" s="20" t="s">
        <v>376</v>
      </c>
      <c r="R3" s="20" t="s">
        <v>376</v>
      </c>
      <c r="S3" s="20" t="s">
        <v>376</v>
      </c>
      <c r="T3" s="14"/>
    </row>
    <row r="4" spans="1:20" s="10" customFormat="1" ht="13.5" customHeight="1" x14ac:dyDescent="0.2">
      <c r="A4" s="19"/>
      <c r="B4" s="30">
        <f t="shared" ref="B4:B67" si="0">ROW(B4) - ROW($B$3)</f>
        <v>1</v>
      </c>
      <c r="C4" s="31" t="s">
        <v>5</v>
      </c>
      <c r="D4" s="31" t="s">
        <v>107</v>
      </c>
      <c r="E4" s="31" t="s">
        <v>147</v>
      </c>
      <c r="F4" s="31" t="s">
        <v>171</v>
      </c>
      <c r="G4" s="31" t="s">
        <v>270</v>
      </c>
      <c r="H4" s="31">
        <v>13</v>
      </c>
      <c r="I4" s="22">
        <v>2</v>
      </c>
      <c r="J4" s="22">
        <f t="shared" ref="J4:J35" si="1">I4*H4</f>
        <v>26</v>
      </c>
      <c r="K4" s="22">
        <v>30</v>
      </c>
      <c r="L4" s="33">
        <v>21.183713000000001</v>
      </c>
      <c r="M4" s="26">
        <f>L4/1000000000</f>
        <v>2.1183713000000001E-8</v>
      </c>
      <c r="N4" s="15">
        <f t="shared" ref="N4:N35" si="2">M4*H4</f>
        <v>2.75388269E-7</v>
      </c>
      <c r="O4" s="32" t="s">
        <v>415</v>
      </c>
      <c r="P4" s="27"/>
      <c r="Q4" s="15"/>
      <c r="R4" s="15"/>
      <c r="S4" s="15"/>
      <c r="T4" s="16"/>
    </row>
    <row r="5" spans="1:20" s="10" customFormat="1" x14ac:dyDescent="0.2">
      <c r="A5" s="19"/>
      <c r="B5" s="30">
        <f t="shared" si="0"/>
        <v>2</v>
      </c>
      <c r="C5" s="31" t="s">
        <v>6</v>
      </c>
      <c r="D5" s="31" t="s">
        <v>107</v>
      </c>
      <c r="E5" s="31" t="s">
        <v>147</v>
      </c>
      <c r="F5" s="31" t="s">
        <v>172</v>
      </c>
      <c r="G5" s="31" t="s">
        <v>271</v>
      </c>
      <c r="H5" s="31">
        <v>4</v>
      </c>
      <c r="I5" s="22">
        <v>2</v>
      </c>
      <c r="J5" s="22">
        <f t="shared" si="1"/>
        <v>8</v>
      </c>
      <c r="K5" s="22">
        <v>30</v>
      </c>
      <c r="L5" s="33">
        <v>10.988234</v>
      </c>
      <c r="M5" s="22">
        <f t="shared" ref="M5:M35" si="3">L5/1000000000</f>
        <v>1.0988234000000001E-8</v>
      </c>
      <c r="N5" s="15">
        <f t="shared" si="2"/>
        <v>4.3952936000000003E-8</v>
      </c>
      <c r="O5" s="32" t="s">
        <v>416</v>
      </c>
      <c r="P5" s="15"/>
      <c r="Q5" s="15"/>
      <c r="R5" s="15"/>
      <c r="S5" s="15"/>
      <c r="T5" s="16"/>
    </row>
    <row r="6" spans="1:20" s="10" customFormat="1" ht="13.5" customHeight="1" x14ac:dyDescent="0.2">
      <c r="A6" s="19"/>
      <c r="B6" s="30">
        <f t="shared" si="0"/>
        <v>3</v>
      </c>
      <c r="C6" s="31" t="s">
        <v>7</v>
      </c>
      <c r="D6" s="31" t="s">
        <v>108</v>
      </c>
      <c r="E6" s="31" t="s">
        <v>147</v>
      </c>
      <c r="F6" s="31" t="s">
        <v>173</v>
      </c>
      <c r="G6" s="31" t="s">
        <v>272</v>
      </c>
      <c r="H6" s="31">
        <v>3</v>
      </c>
      <c r="I6" s="22">
        <v>2</v>
      </c>
      <c r="J6" s="22">
        <f t="shared" si="1"/>
        <v>6</v>
      </c>
      <c r="K6" s="22">
        <v>30</v>
      </c>
      <c r="L6" s="33">
        <v>40.221800000000002</v>
      </c>
      <c r="M6" s="22">
        <f t="shared" si="3"/>
        <v>4.0221800000000004E-8</v>
      </c>
      <c r="N6" s="15">
        <f t="shared" si="2"/>
        <v>1.2066540000000002E-7</v>
      </c>
      <c r="O6" s="32" t="s">
        <v>417</v>
      </c>
      <c r="P6" s="15"/>
      <c r="Q6" s="15"/>
      <c r="R6" s="15"/>
      <c r="S6" s="15"/>
      <c r="T6" s="16"/>
    </row>
    <row r="7" spans="1:20" s="10" customFormat="1" ht="25.5" x14ac:dyDescent="0.2">
      <c r="A7" s="19"/>
      <c r="B7" s="30">
        <f t="shared" si="0"/>
        <v>4</v>
      </c>
      <c r="C7" s="31" t="s">
        <v>8</v>
      </c>
      <c r="D7" s="31" t="s">
        <v>107</v>
      </c>
      <c r="E7" s="31" t="s">
        <v>147</v>
      </c>
      <c r="F7" s="31" t="s">
        <v>174</v>
      </c>
      <c r="G7" s="31" t="s">
        <v>273</v>
      </c>
      <c r="H7" s="31">
        <v>7</v>
      </c>
      <c r="I7" s="22">
        <v>2</v>
      </c>
      <c r="J7" s="22">
        <f t="shared" si="1"/>
        <v>14</v>
      </c>
      <c r="K7" s="22">
        <v>30</v>
      </c>
      <c r="L7" s="33">
        <v>24.753919</v>
      </c>
      <c r="M7" s="22">
        <f t="shared" si="3"/>
        <v>2.4753918999999999E-8</v>
      </c>
      <c r="N7" s="15">
        <f t="shared" si="2"/>
        <v>1.7327743299999998E-7</v>
      </c>
      <c r="O7" s="32" t="s">
        <v>418</v>
      </c>
      <c r="P7" s="15"/>
      <c r="Q7" s="15"/>
      <c r="R7" s="15"/>
      <c r="S7" s="15"/>
      <c r="T7" s="16"/>
    </row>
    <row r="8" spans="1:20" s="10" customFormat="1" ht="13.5" customHeight="1" x14ac:dyDescent="0.2">
      <c r="A8" s="19"/>
      <c r="B8" s="30">
        <f t="shared" si="0"/>
        <v>5</v>
      </c>
      <c r="C8" s="31" t="s">
        <v>9</v>
      </c>
      <c r="D8" s="31" t="s">
        <v>109</v>
      </c>
      <c r="E8" s="31" t="s">
        <v>147</v>
      </c>
      <c r="F8" s="31" t="s">
        <v>175</v>
      </c>
      <c r="G8" s="31" t="s">
        <v>274</v>
      </c>
      <c r="H8" s="31">
        <v>8</v>
      </c>
      <c r="I8" s="22">
        <v>2</v>
      </c>
      <c r="J8" s="22">
        <f t="shared" si="1"/>
        <v>16</v>
      </c>
      <c r="K8" s="22">
        <v>30</v>
      </c>
      <c r="L8" s="33">
        <v>37.466571999999999</v>
      </c>
      <c r="M8" s="22">
        <f t="shared" si="3"/>
        <v>3.7466571999999997E-8</v>
      </c>
      <c r="N8" s="15">
        <f t="shared" si="2"/>
        <v>2.9973257599999997E-7</v>
      </c>
      <c r="O8" s="32" t="s">
        <v>419</v>
      </c>
      <c r="P8" s="15"/>
      <c r="Q8" s="15"/>
      <c r="R8" s="15"/>
      <c r="S8" s="15"/>
      <c r="T8" s="16"/>
    </row>
    <row r="9" spans="1:20" s="10" customFormat="1" x14ac:dyDescent="0.2">
      <c r="A9" s="19"/>
      <c r="B9" s="30">
        <f t="shared" si="0"/>
        <v>6</v>
      </c>
      <c r="C9" s="31" t="s">
        <v>10</v>
      </c>
      <c r="D9" s="31" t="s">
        <v>110</v>
      </c>
      <c r="E9" s="31" t="s">
        <v>148</v>
      </c>
      <c r="F9" s="31" t="s">
        <v>176</v>
      </c>
      <c r="G9" s="31" t="s">
        <v>275</v>
      </c>
      <c r="H9" s="31">
        <v>2</v>
      </c>
      <c r="I9" s="22">
        <v>2</v>
      </c>
      <c r="J9" s="22">
        <f t="shared" si="1"/>
        <v>4</v>
      </c>
      <c r="K9" s="22">
        <v>30</v>
      </c>
      <c r="L9" s="33">
        <v>5.3756089999999999</v>
      </c>
      <c r="M9" s="22">
        <f t="shared" si="3"/>
        <v>5.3756089999999999E-9</v>
      </c>
      <c r="N9" s="15">
        <f t="shared" si="2"/>
        <v>1.0751218E-8</v>
      </c>
      <c r="O9" s="32" t="s">
        <v>420</v>
      </c>
      <c r="P9" s="15"/>
      <c r="Q9" s="15"/>
      <c r="R9" s="15"/>
      <c r="S9" s="15"/>
      <c r="T9" s="16"/>
    </row>
    <row r="10" spans="1:20" s="10" customFormat="1" ht="13.5" customHeight="1" x14ac:dyDescent="0.2">
      <c r="A10" s="19"/>
      <c r="B10" s="30">
        <f t="shared" si="0"/>
        <v>7</v>
      </c>
      <c r="C10" s="31" t="s">
        <v>11</v>
      </c>
      <c r="D10" s="31" t="s">
        <v>107</v>
      </c>
      <c r="E10" s="31" t="s">
        <v>147</v>
      </c>
      <c r="F10" s="31" t="s">
        <v>177</v>
      </c>
      <c r="G10" s="31" t="s">
        <v>276</v>
      </c>
      <c r="H10" s="31">
        <v>1</v>
      </c>
      <c r="I10" s="22">
        <v>2</v>
      </c>
      <c r="J10" s="22">
        <f t="shared" si="1"/>
        <v>2</v>
      </c>
      <c r="K10" s="22">
        <v>30</v>
      </c>
      <c r="L10" s="33">
        <v>29.956399999999999</v>
      </c>
      <c r="M10" s="22">
        <f t="shared" si="3"/>
        <v>2.9956399999999996E-8</v>
      </c>
      <c r="N10" s="15">
        <f t="shared" si="2"/>
        <v>2.9956399999999996E-8</v>
      </c>
      <c r="O10" s="32" t="s">
        <v>421</v>
      </c>
      <c r="P10" s="15"/>
      <c r="Q10" s="15"/>
      <c r="R10" s="15"/>
      <c r="S10" s="15"/>
      <c r="T10" s="16"/>
    </row>
    <row r="11" spans="1:20" s="10" customFormat="1" x14ac:dyDescent="0.2">
      <c r="A11" s="19"/>
      <c r="B11" s="30">
        <f t="shared" si="0"/>
        <v>8</v>
      </c>
      <c r="C11" s="31" t="s">
        <v>12</v>
      </c>
      <c r="D11" s="31" t="s">
        <v>107</v>
      </c>
      <c r="E11" s="31" t="s">
        <v>147</v>
      </c>
      <c r="F11" s="31" t="s">
        <v>178</v>
      </c>
      <c r="G11" s="31" t="s">
        <v>277</v>
      </c>
      <c r="H11" s="31">
        <v>5</v>
      </c>
      <c r="I11" s="22">
        <v>2</v>
      </c>
      <c r="J11" s="22">
        <f t="shared" si="1"/>
        <v>10</v>
      </c>
      <c r="K11" s="22">
        <v>30</v>
      </c>
      <c r="L11" s="33">
        <v>16.007565</v>
      </c>
      <c r="M11" s="22">
        <f t="shared" si="3"/>
        <v>1.6007565E-8</v>
      </c>
      <c r="N11" s="15">
        <f t="shared" si="2"/>
        <v>8.0037825000000006E-8</v>
      </c>
      <c r="O11" s="32" t="s">
        <v>422</v>
      </c>
      <c r="P11" s="15"/>
      <c r="Q11" s="15"/>
      <c r="R11" s="15"/>
      <c r="S11" s="15"/>
      <c r="T11" s="16"/>
    </row>
    <row r="12" spans="1:20" s="10" customFormat="1" ht="13.5" customHeight="1" x14ac:dyDescent="0.2">
      <c r="A12" s="19"/>
      <c r="B12" s="30">
        <f t="shared" si="0"/>
        <v>9</v>
      </c>
      <c r="C12" s="31" t="s">
        <v>13</v>
      </c>
      <c r="D12" s="31" t="s">
        <v>107</v>
      </c>
      <c r="E12" s="31" t="s">
        <v>147</v>
      </c>
      <c r="F12" s="31" t="s">
        <v>179</v>
      </c>
      <c r="G12" s="31" t="s">
        <v>278</v>
      </c>
      <c r="H12" s="31">
        <v>2</v>
      </c>
      <c r="I12" s="22">
        <v>2</v>
      </c>
      <c r="J12" s="22">
        <f t="shared" si="1"/>
        <v>4</v>
      </c>
      <c r="K12" s="22">
        <v>30</v>
      </c>
      <c r="L12" s="33">
        <v>35.526991000000002</v>
      </c>
      <c r="M12" s="22">
        <f t="shared" si="3"/>
        <v>3.5526991000000005E-8</v>
      </c>
      <c r="N12" s="15">
        <f t="shared" si="2"/>
        <v>7.105398200000001E-8</v>
      </c>
      <c r="O12" s="32" t="s">
        <v>423</v>
      </c>
      <c r="P12" s="15"/>
      <c r="Q12" s="15"/>
      <c r="R12" s="15"/>
      <c r="S12" s="15"/>
      <c r="T12" s="16"/>
    </row>
    <row r="13" spans="1:20" s="10" customFormat="1" ht="25.5" x14ac:dyDescent="0.2">
      <c r="A13" s="19"/>
      <c r="B13" s="30">
        <f t="shared" si="0"/>
        <v>10</v>
      </c>
      <c r="C13" s="31" t="s">
        <v>14</v>
      </c>
      <c r="D13" s="31" t="s">
        <v>111</v>
      </c>
      <c r="E13" s="31" t="s">
        <v>149</v>
      </c>
      <c r="F13" s="31" t="s">
        <v>180</v>
      </c>
      <c r="G13" s="31" t="s">
        <v>279</v>
      </c>
      <c r="H13" s="31">
        <v>5</v>
      </c>
      <c r="I13" s="22">
        <v>2</v>
      </c>
      <c r="J13" s="22">
        <f t="shared" si="1"/>
        <v>10</v>
      </c>
      <c r="K13" s="22">
        <v>30</v>
      </c>
      <c r="L13" s="33">
        <v>23.026752999999999</v>
      </c>
      <c r="M13" s="22">
        <f t="shared" si="3"/>
        <v>2.3026752999999999E-8</v>
      </c>
      <c r="N13" s="15">
        <f t="shared" si="2"/>
        <v>1.15133765E-7</v>
      </c>
      <c r="O13" s="32" t="s">
        <v>424</v>
      </c>
      <c r="P13" s="15"/>
      <c r="Q13" s="15"/>
      <c r="R13" s="15"/>
      <c r="S13" s="15"/>
      <c r="T13" s="16"/>
    </row>
    <row r="14" spans="1:20" s="10" customFormat="1" ht="13.5" customHeight="1" x14ac:dyDescent="0.2">
      <c r="A14" s="19"/>
      <c r="B14" s="30">
        <f t="shared" si="0"/>
        <v>11</v>
      </c>
      <c r="C14" s="31" t="s">
        <v>15</v>
      </c>
      <c r="D14" s="31" t="s">
        <v>107</v>
      </c>
      <c r="E14" s="31" t="s">
        <v>147</v>
      </c>
      <c r="F14" s="31" t="s">
        <v>181</v>
      </c>
      <c r="G14" s="31" t="s">
        <v>280</v>
      </c>
      <c r="H14" s="31">
        <v>2</v>
      </c>
      <c r="I14" s="22">
        <v>2</v>
      </c>
      <c r="J14" s="22">
        <f t="shared" si="1"/>
        <v>4</v>
      </c>
      <c r="K14" s="22">
        <v>30</v>
      </c>
      <c r="L14" s="33">
        <v>44.775500000000001</v>
      </c>
      <c r="M14" s="22">
        <f t="shared" si="3"/>
        <v>4.4775500000000003E-8</v>
      </c>
      <c r="N14" s="15">
        <f t="shared" si="2"/>
        <v>8.9551000000000006E-8</v>
      </c>
      <c r="O14" s="32" t="s">
        <v>425</v>
      </c>
      <c r="P14" s="15"/>
      <c r="Q14" s="15"/>
      <c r="R14" s="15"/>
      <c r="S14" s="15"/>
      <c r="T14" s="16"/>
    </row>
    <row r="15" spans="1:20" s="10" customFormat="1" x14ac:dyDescent="0.2">
      <c r="A15" s="19"/>
      <c r="B15" s="30">
        <f t="shared" si="0"/>
        <v>12</v>
      </c>
      <c r="C15" s="31" t="s">
        <v>16</v>
      </c>
      <c r="D15" s="31" t="s">
        <v>107</v>
      </c>
      <c r="E15" s="31" t="s">
        <v>147</v>
      </c>
      <c r="F15" s="31" t="s">
        <v>182</v>
      </c>
      <c r="G15" s="31" t="s">
        <v>281</v>
      </c>
      <c r="H15" s="31">
        <v>3</v>
      </c>
      <c r="I15" s="22">
        <v>2</v>
      </c>
      <c r="J15" s="22">
        <f t="shared" si="1"/>
        <v>6</v>
      </c>
      <c r="K15" s="22">
        <v>30</v>
      </c>
      <c r="L15" s="33">
        <v>13.271981</v>
      </c>
      <c r="M15" s="22">
        <f t="shared" si="3"/>
        <v>1.3271981E-8</v>
      </c>
      <c r="N15" s="15">
        <f t="shared" si="2"/>
        <v>3.9815943000000002E-8</v>
      </c>
      <c r="O15" s="32" t="s">
        <v>426</v>
      </c>
      <c r="P15" s="15"/>
      <c r="Q15" s="15"/>
      <c r="R15" s="15"/>
      <c r="S15" s="15"/>
      <c r="T15" s="16"/>
    </row>
    <row r="16" spans="1:20" s="10" customFormat="1" ht="13.5" customHeight="1" x14ac:dyDescent="0.2">
      <c r="A16" s="19"/>
      <c r="B16" s="30">
        <f t="shared" si="0"/>
        <v>13</v>
      </c>
      <c r="C16" s="31" t="s">
        <v>17</v>
      </c>
      <c r="D16" s="31" t="s">
        <v>107</v>
      </c>
      <c r="E16" s="31" t="s">
        <v>150</v>
      </c>
      <c r="F16" s="31" t="s">
        <v>183</v>
      </c>
      <c r="G16" s="31" t="s">
        <v>282</v>
      </c>
      <c r="H16" s="31">
        <v>1</v>
      </c>
      <c r="I16" s="22">
        <v>2</v>
      </c>
      <c r="J16" s="22">
        <f t="shared" si="1"/>
        <v>2</v>
      </c>
      <c r="K16" s="22"/>
      <c r="L16" s="34">
        <v>0</v>
      </c>
      <c r="M16" s="22">
        <f t="shared" si="3"/>
        <v>0</v>
      </c>
      <c r="N16" s="15">
        <f t="shared" si="2"/>
        <v>0</v>
      </c>
      <c r="O16" s="32"/>
      <c r="P16" s="15"/>
      <c r="Q16" s="15"/>
      <c r="R16" s="15"/>
      <c r="S16" s="15"/>
      <c r="T16" s="16"/>
    </row>
    <row r="17" spans="1:20" s="10" customFormat="1" x14ac:dyDescent="0.2">
      <c r="A17" s="19"/>
      <c r="B17" s="30">
        <f t="shared" si="0"/>
        <v>14</v>
      </c>
      <c r="C17" s="31" t="s">
        <v>18</v>
      </c>
      <c r="D17" s="31" t="s">
        <v>109</v>
      </c>
      <c r="E17" s="31" t="s">
        <v>147</v>
      </c>
      <c r="F17" s="31" t="s">
        <v>184</v>
      </c>
      <c r="G17" s="31" t="s">
        <v>283</v>
      </c>
      <c r="H17" s="31">
        <v>1</v>
      </c>
      <c r="I17" s="22">
        <v>2</v>
      </c>
      <c r="J17" s="22">
        <f t="shared" si="1"/>
        <v>2</v>
      </c>
      <c r="K17" s="22">
        <v>30</v>
      </c>
      <c r="L17" s="33">
        <v>22.086500000000001</v>
      </c>
      <c r="M17" s="22">
        <f t="shared" si="3"/>
        <v>2.2086500000000001E-8</v>
      </c>
      <c r="N17" s="15">
        <f t="shared" si="2"/>
        <v>2.2086500000000001E-8</v>
      </c>
      <c r="O17" s="32" t="s">
        <v>427</v>
      </c>
      <c r="P17" s="15"/>
      <c r="Q17" s="15"/>
      <c r="R17" s="15"/>
      <c r="S17" s="15"/>
      <c r="T17" s="16"/>
    </row>
    <row r="18" spans="1:20" s="10" customFormat="1" ht="13.5" customHeight="1" x14ac:dyDescent="0.2">
      <c r="A18" s="19"/>
      <c r="B18" s="30">
        <f t="shared" si="0"/>
        <v>15</v>
      </c>
      <c r="C18" s="31" t="s">
        <v>19</v>
      </c>
      <c r="D18" s="31" t="s">
        <v>107</v>
      </c>
      <c r="E18" s="31" t="s">
        <v>147</v>
      </c>
      <c r="F18" s="31" t="s">
        <v>185</v>
      </c>
      <c r="G18" s="31" t="s">
        <v>284</v>
      </c>
      <c r="H18" s="31">
        <v>2</v>
      </c>
      <c r="I18" s="22">
        <v>2</v>
      </c>
      <c r="J18" s="22">
        <f t="shared" si="1"/>
        <v>4</v>
      </c>
      <c r="K18" s="22">
        <v>30</v>
      </c>
      <c r="L18" s="33">
        <v>21.60041</v>
      </c>
      <c r="M18" s="22">
        <f t="shared" si="3"/>
        <v>2.160041E-8</v>
      </c>
      <c r="N18" s="15">
        <f t="shared" si="2"/>
        <v>4.320082E-8</v>
      </c>
      <c r="O18" s="32" t="s">
        <v>428</v>
      </c>
      <c r="P18" s="15"/>
      <c r="Q18" s="15"/>
      <c r="R18" s="15"/>
      <c r="S18" s="15"/>
      <c r="T18" s="16"/>
    </row>
    <row r="19" spans="1:20" s="10" customFormat="1" ht="25.5" x14ac:dyDescent="0.2">
      <c r="A19" s="19"/>
      <c r="B19" s="30">
        <f t="shared" si="0"/>
        <v>16</v>
      </c>
      <c r="C19" s="31" t="s">
        <v>20</v>
      </c>
      <c r="D19" s="31" t="s">
        <v>107</v>
      </c>
      <c r="E19" s="31" t="s">
        <v>147</v>
      </c>
      <c r="F19" s="31" t="s">
        <v>186</v>
      </c>
      <c r="G19" s="31" t="s">
        <v>285</v>
      </c>
      <c r="H19" s="31">
        <v>8</v>
      </c>
      <c r="I19" s="22">
        <v>2</v>
      </c>
      <c r="J19" s="22">
        <f t="shared" si="1"/>
        <v>16</v>
      </c>
      <c r="K19" s="22">
        <v>30</v>
      </c>
      <c r="L19" s="33">
        <v>17.605647999999999</v>
      </c>
      <c r="M19" s="22">
        <f t="shared" si="3"/>
        <v>1.7605647999999999E-8</v>
      </c>
      <c r="N19" s="15">
        <f t="shared" si="2"/>
        <v>1.4084518399999999E-7</v>
      </c>
      <c r="O19" s="32" t="s">
        <v>429</v>
      </c>
      <c r="P19" s="15"/>
      <c r="Q19" s="15"/>
      <c r="R19" s="15"/>
      <c r="S19" s="15"/>
      <c r="T19" s="16"/>
    </row>
    <row r="20" spans="1:20" s="10" customFormat="1" ht="13.5" customHeight="1" x14ac:dyDescent="0.2">
      <c r="A20" s="19"/>
      <c r="B20" s="30">
        <f t="shared" si="0"/>
        <v>17</v>
      </c>
      <c r="C20" s="31" t="s">
        <v>21</v>
      </c>
      <c r="D20" s="31" t="s">
        <v>112</v>
      </c>
      <c r="E20" s="31" t="s">
        <v>147</v>
      </c>
      <c r="F20" s="31" t="s">
        <v>187</v>
      </c>
      <c r="G20" s="31" t="s">
        <v>286</v>
      </c>
      <c r="H20" s="31">
        <v>2</v>
      </c>
      <c r="I20" s="22">
        <v>2</v>
      </c>
      <c r="J20" s="22">
        <f t="shared" si="1"/>
        <v>4</v>
      </c>
      <c r="K20" s="22">
        <v>30</v>
      </c>
      <c r="L20" s="33">
        <v>51.312409000000002</v>
      </c>
      <c r="M20" s="22">
        <f t="shared" si="3"/>
        <v>5.1312409000000004E-8</v>
      </c>
      <c r="N20" s="15">
        <f t="shared" si="2"/>
        <v>1.0262481800000001E-7</v>
      </c>
      <c r="O20" s="32" t="s">
        <v>430</v>
      </c>
      <c r="P20" s="15"/>
      <c r="Q20" s="15"/>
      <c r="R20" s="15"/>
      <c r="S20" s="15"/>
      <c r="T20" s="16"/>
    </row>
    <row r="21" spans="1:20" s="10" customFormat="1" x14ac:dyDescent="0.2">
      <c r="A21" s="19"/>
      <c r="B21" s="30">
        <f t="shared" si="0"/>
        <v>18</v>
      </c>
      <c r="C21" s="31" t="s">
        <v>22</v>
      </c>
      <c r="D21" s="31" t="s">
        <v>108</v>
      </c>
      <c r="E21" s="31" t="s">
        <v>147</v>
      </c>
      <c r="F21" s="31" t="s">
        <v>188</v>
      </c>
      <c r="G21" s="31" t="s">
        <v>287</v>
      </c>
      <c r="H21" s="31">
        <v>1</v>
      </c>
      <c r="I21" s="22">
        <v>2</v>
      </c>
      <c r="J21" s="22">
        <f t="shared" si="1"/>
        <v>2</v>
      </c>
      <c r="K21" s="22">
        <v>30</v>
      </c>
      <c r="L21" s="33">
        <v>30.629563999999998</v>
      </c>
      <c r="M21" s="22">
        <f t="shared" si="3"/>
        <v>3.0629563999999997E-8</v>
      </c>
      <c r="N21" s="15">
        <f t="shared" si="2"/>
        <v>3.0629563999999997E-8</v>
      </c>
      <c r="O21" s="32" t="s">
        <v>431</v>
      </c>
      <c r="P21" s="15"/>
      <c r="Q21" s="15"/>
      <c r="R21" s="15"/>
      <c r="S21" s="15"/>
      <c r="T21" s="16"/>
    </row>
    <row r="22" spans="1:20" s="10" customFormat="1" ht="13.5" customHeight="1" x14ac:dyDescent="0.2">
      <c r="A22" s="19"/>
      <c r="B22" s="30">
        <f t="shared" si="0"/>
        <v>19</v>
      </c>
      <c r="C22" s="31" t="s">
        <v>23</v>
      </c>
      <c r="D22" s="31" t="s">
        <v>109</v>
      </c>
      <c r="E22" s="31" t="s">
        <v>147</v>
      </c>
      <c r="F22" s="31" t="s">
        <v>189</v>
      </c>
      <c r="G22" s="31" t="s">
        <v>288</v>
      </c>
      <c r="H22" s="31">
        <v>1</v>
      </c>
      <c r="I22" s="22">
        <v>2</v>
      </c>
      <c r="J22" s="22">
        <f t="shared" si="1"/>
        <v>2</v>
      </c>
      <c r="K22" s="22">
        <v>30</v>
      </c>
      <c r="L22" s="33">
        <v>17.348526</v>
      </c>
      <c r="M22" s="22">
        <f t="shared" si="3"/>
        <v>1.7348526E-8</v>
      </c>
      <c r="N22" s="15">
        <f t="shared" si="2"/>
        <v>1.7348526E-8</v>
      </c>
      <c r="O22" s="32" t="s">
        <v>432</v>
      </c>
      <c r="P22" s="15"/>
      <c r="Q22" s="15"/>
      <c r="R22" s="15"/>
      <c r="S22" s="15"/>
      <c r="T22" s="16"/>
    </row>
    <row r="23" spans="1:20" s="10" customFormat="1" x14ac:dyDescent="0.2">
      <c r="A23" s="19"/>
      <c r="B23" s="30">
        <f t="shared" si="0"/>
        <v>20</v>
      </c>
      <c r="C23" s="31" t="s">
        <v>24</v>
      </c>
      <c r="D23" s="31" t="s">
        <v>107</v>
      </c>
      <c r="E23" s="31" t="s">
        <v>147</v>
      </c>
      <c r="F23" s="31" t="s">
        <v>190</v>
      </c>
      <c r="G23" s="31" t="s">
        <v>289</v>
      </c>
      <c r="H23" s="31">
        <v>1</v>
      </c>
      <c r="I23" s="22">
        <v>2</v>
      </c>
      <c r="J23" s="22">
        <f t="shared" si="1"/>
        <v>2</v>
      </c>
      <c r="K23" s="22">
        <v>30</v>
      </c>
      <c r="L23" s="33">
        <v>55.085898999999998</v>
      </c>
      <c r="M23" s="22">
        <f t="shared" si="3"/>
        <v>5.5085898999999999E-8</v>
      </c>
      <c r="N23" s="15">
        <f t="shared" si="2"/>
        <v>5.5085898999999999E-8</v>
      </c>
      <c r="O23" s="32" t="s">
        <v>433</v>
      </c>
      <c r="P23" s="15"/>
      <c r="Q23" s="15"/>
      <c r="R23" s="15"/>
      <c r="S23" s="15"/>
      <c r="T23" s="16"/>
    </row>
    <row r="24" spans="1:20" s="10" customFormat="1" ht="13.5" customHeight="1" x14ac:dyDescent="0.2">
      <c r="A24" s="19"/>
      <c r="B24" s="30">
        <f t="shared" si="0"/>
        <v>21</v>
      </c>
      <c r="C24" s="31" t="s">
        <v>25</v>
      </c>
      <c r="D24" s="31" t="s">
        <v>107</v>
      </c>
      <c r="E24" s="31" t="s">
        <v>147</v>
      </c>
      <c r="F24" s="31" t="s">
        <v>191</v>
      </c>
      <c r="G24" s="31" t="s">
        <v>290</v>
      </c>
      <c r="H24" s="31">
        <v>1</v>
      </c>
      <c r="I24" s="22">
        <v>2</v>
      </c>
      <c r="J24" s="22">
        <f t="shared" si="1"/>
        <v>2</v>
      </c>
      <c r="K24" s="22">
        <v>30</v>
      </c>
      <c r="L24" s="33">
        <v>14.99527</v>
      </c>
      <c r="M24" s="22">
        <f t="shared" si="3"/>
        <v>1.499527E-8</v>
      </c>
      <c r="N24" s="15">
        <f t="shared" si="2"/>
        <v>1.499527E-8</v>
      </c>
      <c r="O24" s="32" t="s">
        <v>434</v>
      </c>
      <c r="P24" s="15"/>
      <c r="Q24" s="15"/>
      <c r="R24" s="15"/>
      <c r="S24" s="15"/>
      <c r="T24" s="16"/>
    </row>
    <row r="25" spans="1:20" s="10" customFormat="1" x14ac:dyDescent="0.2">
      <c r="A25" s="19"/>
      <c r="B25" s="30">
        <f t="shared" si="0"/>
        <v>22</v>
      </c>
      <c r="C25" s="31" t="s">
        <v>26</v>
      </c>
      <c r="D25" s="31" t="s">
        <v>107</v>
      </c>
      <c r="E25" s="31" t="s">
        <v>147</v>
      </c>
      <c r="F25" s="31" t="s">
        <v>192</v>
      </c>
      <c r="G25" s="31" t="s">
        <v>291</v>
      </c>
      <c r="H25" s="31">
        <v>1</v>
      </c>
      <c r="I25" s="22">
        <v>2</v>
      </c>
      <c r="J25" s="22">
        <f t="shared" si="1"/>
        <v>2</v>
      </c>
      <c r="K25" s="22">
        <v>30</v>
      </c>
      <c r="L25" s="33">
        <v>8.8979110000000006</v>
      </c>
      <c r="M25" s="22">
        <f t="shared" si="3"/>
        <v>8.8979110000000011E-9</v>
      </c>
      <c r="N25" s="15">
        <f t="shared" si="2"/>
        <v>8.8979110000000011E-9</v>
      </c>
      <c r="O25" s="32" t="s">
        <v>435</v>
      </c>
      <c r="P25" s="15"/>
      <c r="Q25" s="15"/>
      <c r="R25" s="15"/>
      <c r="S25" s="15"/>
      <c r="T25" s="16"/>
    </row>
    <row r="26" spans="1:20" s="10" customFormat="1" ht="13.5" customHeight="1" x14ac:dyDescent="0.2">
      <c r="A26" s="19"/>
      <c r="B26" s="30">
        <f t="shared" si="0"/>
        <v>23</v>
      </c>
      <c r="C26" s="31" t="s">
        <v>27</v>
      </c>
      <c r="D26" s="31" t="s">
        <v>109</v>
      </c>
      <c r="E26" s="31" t="s">
        <v>147</v>
      </c>
      <c r="F26" s="31" t="s">
        <v>193</v>
      </c>
      <c r="G26" s="31" t="s">
        <v>292</v>
      </c>
      <c r="H26" s="31">
        <v>1</v>
      </c>
      <c r="I26" s="22">
        <v>2</v>
      </c>
      <c r="J26" s="22">
        <f t="shared" si="1"/>
        <v>2</v>
      </c>
      <c r="K26" s="22">
        <v>30</v>
      </c>
      <c r="L26" s="33">
        <v>37.867109999999997</v>
      </c>
      <c r="M26" s="22">
        <f t="shared" si="3"/>
        <v>3.786711E-8</v>
      </c>
      <c r="N26" s="15">
        <f t="shared" si="2"/>
        <v>3.786711E-8</v>
      </c>
      <c r="O26" s="32" t="s">
        <v>436</v>
      </c>
      <c r="P26" s="15"/>
      <c r="Q26" s="15"/>
      <c r="R26" s="15"/>
      <c r="S26" s="15"/>
      <c r="T26" s="16"/>
    </row>
    <row r="27" spans="1:20" s="10" customFormat="1" x14ac:dyDescent="0.2">
      <c r="A27" s="19"/>
      <c r="B27" s="30">
        <f t="shared" si="0"/>
        <v>24</v>
      </c>
      <c r="C27" s="31" t="s">
        <v>28</v>
      </c>
      <c r="D27" s="31" t="s">
        <v>109</v>
      </c>
      <c r="E27" s="31" t="s">
        <v>147</v>
      </c>
      <c r="F27" s="31" t="s">
        <v>194</v>
      </c>
      <c r="G27" s="31" t="s">
        <v>293</v>
      </c>
      <c r="H27" s="31">
        <v>1</v>
      </c>
      <c r="I27" s="22">
        <v>2</v>
      </c>
      <c r="J27" s="22">
        <f t="shared" si="1"/>
        <v>2</v>
      </c>
      <c r="K27" s="22">
        <v>30</v>
      </c>
      <c r="L27" s="33">
        <v>43.526223000000002</v>
      </c>
      <c r="M27" s="22">
        <f t="shared" si="3"/>
        <v>4.3526223000000004E-8</v>
      </c>
      <c r="N27" s="15">
        <f t="shared" si="2"/>
        <v>4.3526223000000004E-8</v>
      </c>
      <c r="O27" s="32" t="s">
        <v>437</v>
      </c>
      <c r="P27" s="15"/>
      <c r="Q27" s="15"/>
      <c r="R27" s="15"/>
      <c r="S27" s="15"/>
      <c r="T27" s="16"/>
    </row>
    <row r="28" spans="1:20" s="10" customFormat="1" ht="13.5" customHeight="1" x14ac:dyDescent="0.2">
      <c r="A28" s="19"/>
      <c r="B28" s="30">
        <f t="shared" si="0"/>
        <v>25</v>
      </c>
      <c r="C28" s="31" t="s">
        <v>29</v>
      </c>
      <c r="D28" s="31" t="s">
        <v>113</v>
      </c>
      <c r="E28" s="31" t="s">
        <v>151</v>
      </c>
      <c r="F28" s="31" t="s">
        <v>195</v>
      </c>
      <c r="G28" s="31" t="s">
        <v>294</v>
      </c>
      <c r="H28" s="31">
        <v>2</v>
      </c>
      <c r="I28" s="22">
        <v>2</v>
      </c>
      <c r="J28" s="22">
        <f t="shared" si="1"/>
        <v>4</v>
      </c>
      <c r="K28" s="22">
        <v>30</v>
      </c>
      <c r="L28" s="34">
        <v>0.9</v>
      </c>
      <c r="M28" s="22">
        <f t="shared" si="3"/>
        <v>8.9999999999999999E-10</v>
      </c>
      <c r="N28" s="15">
        <f t="shared" si="2"/>
        <v>1.8E-9</v>
      </c>
      <c r="O28" s="37" t="s">
        <v>388</v>
      </c>
      <c r="P28" s="15"/>
      <c r="Q28" s="15"/>
      <c r="R28" s="15"/>
      <c r="S28" s="15"/>
      <c r="T28" s="16"/>
    </row>
    <row r="29" spans="1:20" s="10" customFormat="1" ht="38.25" x14ac:dyDescent="0.2">
      <c r="A29" s="19"/>
      <c r="B29" s="30">
        <f t="shared" si="0"/>
        <v>26</v>
      </c>
      <c r="C29" s="31" t="s">
        <v>30</v>
      </c>
      <c r="D29" s="31" t="s">
        <v>114</v>
      </c>
      <c r="E29" s="31" t="s">
        <v>152</v>
      </c>
      <c r="F29" s="31" t="s">
        <v>196</v>
      </c>
      <c r="G29" s="31" t="s">
        <v>295</v>
      </c>
      <c r="H29" s="31">
        <v>17</v>
      </c>
      <c r="I29" s="22">
        <v>3</v>
      </c>
      <c r="J29" s="22">
        <f t="shared" si="1"/>
        <v>51</v>
      </c>
      <c r="K29" s="22">
        <v>30</v>
      </c>
      <c r="L29" s="34">
        <v>0.78</v>
      </c>
      <c r="M29" s="22">
        <f t="shared" si="3"/>
        <v>7.7999999999999999E-10</v>
      </c>
      <c r="N29" s="15">
        <f t="shared" si="2"/>
        <v>1.3259999999999999E-8</v>
      </c>
      <c r="O29" s="37" t="s">
        <v>389</v>
      </c>
      <c r="P29" s="15"/>
      <c r="Q29" s="15"/>
      <c r="R29" s="15"/>
      <c r="S29" s="15"/>
      <c r="T29" s="16"/>
    </row>
    <row r="30" spans="1:20" s="10" customFormat="1" ht="13.5" customHeight="1" x14ac:dyDescent="0.2">
      <c r="A30" s="19"/>
      <c r="B30" s="30">
        <f t="shared" si="0"/>
        <v>27</v>
      </c>
      <c r="C30" s="31" t="s">
        <v>31</v>
      </c>
      <c r="D30" s="31" t="s">
        <v>115</v>
      </c>
      <c r="E30" s="31" t="s">
        <v>153</v>
      </c>
      <c r="F30" s="31" t="s">
        <v>197</v>
      </c>
      <c r="G30" s="31" t="s">
        <v>296</v>
      </c>
      <c r="H30" s="31">
        <v>1</v>
      </c>
      <c r="I30" s="22">
        <v>2</v>
      </c>
      <c r="J30" s="22">
        <f t="shared" si="1"/>
        <v>2</v>
      </c>
      <c r="K30" s="22">
        <v>55</v>
      </c>
      <c r="L30" s="34">
        <v>7.1340000000000003</v>
      </c>
      <c r="M30" s="22">
        <f t="shared" si="3"/>
        <v>7.1340000000000004E-9</v>
      </c>
      <c r="N30" s="15">
        <f t="shared" si="2"/>
        <v>7.1340000000000004E-9</v>
      </c>
      <c r="O30" s="37" t="s">
        <v>391</v>
      </c>
      <c r="P30" s="15"/>
      <c r="Q30" s="15"/>
      <c r="R30" s="15"/>
      <c r="S30" s="15"/>
      <c r="T30" s="16"/>
    </row>
    <row r="31" spans="1:20" s="10" customFormat="1" x14ac:dyDescent="0.2">
      <c r="A31" s="19"/>
      <c r="B31" s="30">
        <f t="shared" si="0"/>
        <v>28</v>
      </c>
      <c r="C31" s="31" t="s">
        <v>32</v>
      </c>
      <c r="D31" s="31" t="s">
        <v>116</v>
      </c>
      <c r="E31" s="31" t="s">
        <v>152</v>
      </c>
      <c r="F31" s="31" t="s">
        <v>198</v>
      </c>
      <c r="G31" s="31" t="s">
        <v>297</v>
      </c>
      <c r="H31" s="31">
        <v>3</v>
      </c>
      <c r="I31" s="22">
        <v>2</v>
      </c>
      <c r="J31" s="22">
        <f t="shared" si="1"/>
        <v>6</v>
      </c>
      <c r="K31" s="22">
        <v>55</v>
      </c>
      <c r="L31" s="22">
        <v>3.8</v>
      </c>
      <c r="M31" s="22">
        <f t="shared" si="3"/>
        <v>3.8000000000000001E-9</v>
      </c>
      <c r="N31" s="15">
        <f t="shared" si="2"/>
        <v>1.14E-8</v>
      </c>
      <c r="O31" s="37" t="s">
        <v>390</v>
      </c>
      <c r="P31" s="15"/>
      <c r="Q31" s="15"/>
      <c r="R31" s="15"/>
      <c r="S31" s="15"/>
      <c r="T31" s="16"/>
    </row>
    <row r="32" spans="1:20" s="10" customFormat="1" ht="13.5" customHeight="1" x14ac:dyDescent="0.2">
      <c r="A32" s="19"/>
      <c r="B32" s="30">
        <f t="shared" si="0"/>
        <v>29</v>
      </c>
      <c r="C32" s="31" t="s">
        <v>33</v>
      </c>
      <c r="D32" s="31" t="s">
        <v>114</v>
      </c>
      <c r="E32" s="31" t="s">
        <v>154</v>
      </c>
      <c r="F32" s="31" t="s">
        <v>199</v>
      </c>
      <c r="G32" s="31" t="s">
        <v>298</v>
      </c>
      <c r="H32" s="31">
        <v>2</v>
      </c>
      <c r="I32" s="22">
        <v>3</v>
      </c>
      <c r="J32" s="22">
        <f t="shared" si="1"/>
        <v>6</v>
      </c>
      <c r="K32" s="22">
        <v>55</v>
      </c>
      <c r="L32" s="22">
        <v>0.78</v>
      </c>
      <c r="M32" s="22">
        <f t="shared" si="3"/>
        <v>7.7999999999999999E-10</v>
      </c>
      <c r="N32" s="15">
        <f t="shared" si="2"/>
        <v>1.56E-9</v>
      </c>
      <c r="O32" s="37" t="s">
        <v>389</v>
      </c>
      <c r="P32" s="15"/>
      <c r="Q32" s="15"/>
      <c r="R32" s="15"/>
      <c r="S32" s="15"/>
      <c r="T32" s="16"/>
    </row>
    <row r="33" spans="1:20" s="10" customFormat="1" x14ac:dyDescent="0.2">
      <c r="A33" s="19"/>
      <c r="B33" s="30">
        <f t="shared" si="0"/>
        <v>30</v>
      </c>
      <c r="C33" s="31" t="s">
        <v>34</v>
      </c>
      <c r="D33" s="31" t="s">
        <v>114</v>
      </c>
      <c r="E33" s="31" t="s">
        <v>154</v>
      </c>
      <c r="F33" s="31" t="s">
        <v>200</v>
      </c>
      <c r="G33" s="31" t="s">
        <v>299</v>
      </c>
      <c r="H33" s="31">
        <v>3</v>
      </c>
      <c r="I33" s="22">
        <v>3</v>
      </c>
      <c r="J33" s="22">
        <f t="shared" si="1"/>
        <v>9</v>
      </c>
      <c r="K33" s="22">
        <v>55</v>
      </c>
      <c r="L33" s="22">
        <v>0.78</v>
      </c>
      <c r="M33" s="22">
        <f t="shared" si="3"/>
        <v>7.7999999999999999E-10</v>
      </c>
      <c r="N33" s="15">
        <f t="shared" si="2"/>
        <v>2.3399999999999998E-9</v>
      </c>
      <c r="O33" s="37" t="s">
        <v>389</v>
      </c>
      <c r="P33" s="15"/>
      <c r="Q33" s="15"/>
      <c r="R33" s="15"/>
      <c r="S33" s="15"/>
      <c r="T33" s="16"/>
    </row>
    <row r="34" spans="1:20" s="10" customFormat="1" ht="13.5" customHeight="1" x14ac:dyDescent="0.2">
      <c r="A34" s="19"/>
      <c r="B34" s="30">
        <f t="shared" si="0"/>
        <v>31</v>
      </c>
      <c r="C34" s="31" t="s">
        <v>35</v>
      </c>
      <c r="D34" s="31" t="s">
        <v>113</v>
      </c>
      <c r="E34" s="31" t="s">
        <v>151</v>
      </c>
      <c r="F34" s="31" t="s">
        <v>201</v>
      </c>
      <c r="G34" s="31" t="s">
        <v>300</v>
      </c>
      <c r="H34" s="31">
        <v>2</v>
      </c>
      <c r="I34" s="22">
        <v>2</v>
      </c>
      <c r="J34" s="22">
        <f t="shared" si="1"/>
        <v>4</v>
      </c>
      <c r="K34" s="22">
        <v>55</v>
      </c>
      <c r="L34" s="22">
        <v>0.9</v>
      </c>
      <c r="M34" s="22">
        <f t="shared" si="3"/>
        <v>8.9999999999999999E-10</v>
      </c>
      <c r="N34" s="15">
        <f t="shared" si="2"/>
        <v>1.8E-9</v>
      </c>
      <c r="O34" s="37" t="s">
        <v>388</v>
      </c>
      <c r="P34" s="15"/>
      <c r="Q34" s="15"/>
      <c r="R34" s="15"/>
      <c r="S34" s="15"/>
      <c r="T34" s="16"/>
    </row>
    <row r="35" spans="1:20" s="10" customFormat="1" x14ac:dyDescent="0.2">
      <c r="A35" s="19"/>
      <c r="B35" s="30">
        <f t="shared" si="0"/>
        <v>32</v>
      </c>
      <c r="C35" s="31" t="s">
        <v>36</v>
      </c>
      <c r="D35" s="31" t="s">
        <v>117</v>
      </c>
      <c r="E35" s="31" t="s">
        <v>153</v>
      </c>
      <c r="F35" s="31" t="s">
        <v>202</v>
      </c>
      <c r="G35" s="31" t="s">
        <v>301</v>
      </c>
      <c r="H35" s="31">
        <v>4</v>
      </c>
      <c r="I35" s="22">
        <v>2</v>
      </c>
      <c r="J35" s="22">
        <f t="shared" si="1"/>
        <v>8</v>
      </c>
      <c r="K35" s="22">
        <v>55</v>
      </c>
      <c r="L35" s="22">
        <v>7.1340000000000003</v>
      </c>
      <c r="M35" s="22">
        <f t="shared" si="3"/>
        <v>7.1340000000000004E-9</v>
      </c>
      <c r="N35" s="15">
        <f t="shared" si="2"/>
        <v>2.8536000000000002E-8</v>
      </c>
      <c r="O35" s="37" t="s">
        <v>391</v>
      </c>
      <c r="P35" s="15"/>
      <c r="Q35" s="15"/>
      <c r="R35" s="15"/>
      <c r="S35" s="15"/>
      <c r="T35" s="16"/>
    </row>
    <row r="36" spans="1:20" s="10" customFormat="1" ht="13.5" customHeight="1" x14ac:dyDescent="0.2">
      <c r="A36" s="19"/>
      <c r="B36" s="30">
        <f t="shared" si="0"/>
        <v>33</v>
      </c>
      <c r="C36" s="31" t="s">
        <v>37</v>
      </c>
      <c r="D36" s="31" t="s">
        <v>118</v>
      </c>
      <c r="E36" s="31" t="s">
        <v>151</v>
      </c>
      <c r="F36" s="31" t="s">
        <v>203</v>
      </c>
      <c r="G36" s="31" t="s">
        <v>302</v>
      </c>
      <c r="H36" s="31">
        <v>2</v>
      </c>
      <c r="I36" s="22">
        <v>2</v>
      </c>
      <c r="J36" s="22">
        <f t="shared" ref="J36:J67" si="4">I36*H36</f>
        <v>4</v>
      </c>
      <c r="K36" s="22">
        <v>55</v>
      </c>
      <c r="L36" s="22">
        <v>10</v>
      </c>
      <c r="M36" s="22">
        <f t="shared" ref="M36:M67" si="5">L36/1000000000</f>
        <v>1E-8</v>
      </c>
      <c r="N36" s="15">
        <f t="shared" ref="N36:N67" si="6">M36*H36</f>
        <v>2E-8</v>
      </c>
      <c r="O36" s="32" t="s">
        <v>394</v>
      </c>
      <c r="P36" s="15"/>
      <c r="Q36" s="15"/>
      <c r="R36" s="15"/>
      <c r="S36" s="15"/>
      <c r="T36" s="16"/>
    </row>
    <row r="37" spans="1:20" s="10" customFormat="1" ht="25.5" x14ac:dyDescent="0.2">
      <c r="A37" s="19"/>
      <c r="B37" s="30">
        <f t="shared" si="0"/>
        <v>34</v>
      </c>
      <c r="C37" s="31" t="s">
        <v>38</v>
      </c>
      <c r="D37" s="31" t="s">
        <v>119</v>
      </c>
      <c r="E37" s="31" t="s">
        <v>155</v>
      </c>
      <c r="F37" s="31" t="s">
        <v>204</v>
      </c>
      <c r="G37" s="31" t="s">
        <v>303</v>
      </c>
      <c r="H37" s="31">
        <v>1</v>
      </c>
      <c r="I37" s="22">
        <v>10</v>
      </c>
      <c r="J37" s="22">
        <f t="shared" si="4"/>
        <v>10</v>
      </c>
      <c r="K37" s="22" t="s">
        <v>393</v>
      </c>
      <c r="L37" s="22">
        <v>10</v>
      </c>
      <c r="M37" s="22">
        <f t="shared" si="5"/>
        <v>1E-8</v>
      </c>
      <c r="N37" s="15">
        <f t="shared" si="6"/>
        <v>1E-8</v>
      </c>
      <c r="O37" s="37" t="s">
        <v>392</v>
      </c>
      <c r="P37" s="15"/>
      <c r="Q37" s="15"/>
      <c r="R37" s="15"/>
      <c r="S37" s="15"/>
      <c r="T37" s="16"/>
    </row>
    <row r="38" spans="1:20" s="10" customFormat="1" ht="13.5" customHeight="1" x14ac:dyDescent="0.2">
      <c r="A38" s="19"/>
      <c r="B38" s="30">
        <f t="shared" si="0"/>
        <v>35</v>
      </c>
      <c r="C38" s="31" t="s">
        <v>39</v>
      </c>
      <c r="D38" s="31" t="s">
        <v>120</v>
      </c>
      <c r="E38" s="31" t="s">
        <v>156</v>
      </c>
      <c r="F38" s="31" t="s">
        <v>205</v>
      </c>
      <c r="G38" s="31" t="s">
        <v>304</v>
      </c>
      <c r="H38" s="31">
        <v>1</v>
      </c>
      <c r="I38" s="22">
        <v>6</v>
      </c>
      <c r="J38" s="22">
        <f t="shared" si="4"/>
        <v>6</v>
      </c>
      <c r="K38" s="22" t="s">
        <v>393</v>
      </c>
      <c r="L38" s="22">
        <v>6</v>
      </c>
      <c r="M38" s="22">
        <f t="shared" si="5"/>
        <v>6E-9</v>
      </c>
      <c r="N38" s="15">
        <f t="shared" si="6"/>
        <v>6E-9</v>
      </c>
      <c r="O38" s="37" t="s">
        <v>392</v>
      </c>
      <c r="P38" s="15"/>
      <c r="Q38" s="15"/>
      <c r="R38" s="15"/>
      <c r="S38" s="15"/>
      <c r="T38" s="16"/>
    </row>
    <row r="39" spans="1:20" s="10" customFormat="1" ht="25.5" x14ac:dyDescent="0.2">
      <c r="A39" s="19"/>
      <c r="B39" s="30">
        <f t="shared" si="0"/>
        <v>36</v>
      </c>
      <c r="C39" s="31" t="s">
        <v>40</v>
      </c>
      <c r="D39" s="31" t="s">
        <v>121</v>
      </c>
      <c r="E39" s="31" t="s">
        <v>157</v>
      </c>
      <c r="F39" s="31" t="s">
        <v>206</v>
      </c>
      <c r="G39" s="31" t="s">
        <v>305</v>
      </c>
      <c r="H39" s="31">
        <v>4</v>
      </c>
      <c r="I39" s="22">
        <v>62</v>
      </c>
      <c r="J39" s="22">
        <f t="shared" si="4"/>
        <v>248</v>
      </c>
      <c r="K39" s="22" t="s">
        <v>393</v>
      </c>
      <c r="L39" s="22">
        <v>60</v>
      </c>
      <c r="M39" s="22">
        <f t="shared" si="5"/>
        <v>5.9999999999999995E-8</v>
      </c>
      <c r="N39" s="15">
        <f t="shared" si="6"/>
        <v>2.3999999999999998E-7</v>
      </c>
      <c r="O39" s="37" t="s">
        <v>392</v>
      </c>
      <c r="P39" s="15"/>
      <c r="Q39" s="15"/>
      <c r="R39" s="15"/>
      <c r="S39" s="15"/>
      <c r="T39" s="16"/>
    </row>
    <row r="40" spans="1:20" s="10" customFormat="1" ht="13.5" customHeight="1" x14ac:dyDescent="0.2">
      <c r="A40" s="19"/>
      <c r="B40" s="30">
        <f t="shared" si="0"/>
        <v>37</v>
      </c>
      <c r="C40" s="31" t="s">
        <v>41</v>
      </c>
      <c r="D40" s="31" t="s">
        <v>122</v>
      </c>
      <c r="E40" s="31" t="s">
        <v>155</v>
      </c>
      <c r="F40" s="31" t="s">
        <v>207</v>
      </c>
      <c r="G40" s="31" t="s">
        <v>306</v>
      </c>
      <c r="H40" s="31">
        <v>4</v>
      </c>
      <c r="I40" s="22">
        <v>1</v>
      </c>
      <c r="J40" s="22">
        <f t="shared" si="4"/>
        <v>4</v>
      </c>
      <c r="K40" s="22" t="s">
        <v>393</v>
      </c>
      <c r="L40" s="22">
        <v>1</v>
      </c>
      <c r="M40" s="22">
        <f t="shared" si="5"/>
        <v>1.0000000000000001E-9</v>
      </c>
      <c r="N40" s="15">
        <f t="shared" si="6"/>
        <v>4.0000000000000002E-9</v>
      </c>
      <c r="O40" s="37" t="s">
        <v>392</v>
      </c>
      <c r="P40" s="15"/>
      <c r="Q40" s="15"/>
      <c r="R40" s="15"/>
      <c r="S40" s="15"/>
      <c r="T40" s="16"/>
    </row>
    <row r="41" spans="1:20" s="10" customFormat="1" ht="25.5" x14ac:dyDescent="0.2">
      <c r="A41" s="19"/>
      <c r="B41" s="30">
        <f t="shared" si="0"/>
        <v>38</v>
      </c>
      <c r="C41" s="31" t="s">
        <v>42</v>
      </c>
      <c r="D41" s="31" t="s">
        <v>123</v>
      </c>
      <c r="E41" s="31" t="s">
        <v>158</v>
      </c>
      <c r="F41" s="31" t="s">
        <v>208</v>
      </c>
      <c r="G41" s="31" t="s">
        <v>307</v>
      </c>
      <c r="H41" s="31">
        <v>1</v>
      </c>
      <c r="I41" s="22">
        <v>2</v>
      </c>
      <c r="J41" s="22">
        <f t="shared" si="4"/>
        <v>2</v>
      </c>
      <c r="K41" s="22" t="s">
        <v>393</v>
      </c>
      <c r="L41" s="22">
        <v>2</v>
      </c>
      <c r="M41" s="22">
        <f t="shared" si="5"/>
        <v>2.0000000000000001E-9</v>
      </c>
      <c r="N41" s="15">
        <f t="shared" si="6"/>
        <v>2.0000000000000001E-9</v>
      </c>
      <c r="O41" s="37" t="s">
        <v>392</v>
      </c>
      <c r="P41" s="15"/>
      <c r="Q41" s="15"/>
      <c r="R41" s="15"/>
      <c r="S41" s="15"/>
      <c r="T41" s="16"/>
    </row>
    <row r="42" spans="1:20" s="10" customFormat="1" ht="13.5" customHeight="1" x14ac:dyDescent="0.2">
      <c r="A42" s="19"/>
      <c r="B42" s="30">
        <f t="shared" si="0"/>
        <v>39</v>
      </c>
      <c r="C42" s="31" t="s">
        <v>43</v>
      </c>
      <c r="D42" s="31" t="s">
        <v>124</v>
      </c>
      <c r="E42" s="31" t="s">
        <v>155</v>
      </c>
      <c r="F42" s="31" t="s">
        <v>209</v>
      </c>
      <c r="G42" s="31" t="s">
        <v>308</v>
      </c>
      <c r="H42" s="31">
        <v>1</v>
      </c>
      <c r="I42" s="22">
        <v>4</v>
      </c>
      <c r="J42" s="22">
        <f t="shared" si="4"/>
        <v>4</v>
      </c>
      <c r="K42" s="22" t="s">
        <v>393</v>
      </c>
      <c r="L42" s="22">
        <v>4</v>
      </c>
      <c r="M42" s="22">
        <f t="shared" si="5"/>
        <v>4.0000000000000002E-9</v>
      </c>
      <c r="N42" s="15">
        <f t="shared" si="6"/>
        <v>4.0000000000000002E-9</v>
      </c>
      <c r="O42" s="37" t="s">
        <v>392</v>
      </c>
      <c r="P42" s="15"/>
      <c r="Q42" s="15"/>
      <c r="R42" s="15"/>
      <c r="S42" s="15"/>
      <c r="T42" s="16"/>
    </row>
    <row r="43" spans="1:20" s="10" customFormat="1" ht="25.5" x14ac:dyDescent="0.2">
      <c r="A43" s="19"/>
      <c r="B43" s="30">
        <f t="shared" si="0"/>
        <v>40</v>
      </c>
      <c r="C43" s="31" t="s">
        <v>44</v>
      </c>
      <c r="D43" s="31" t="s">
        <v>125</v>
      </c>
      <c r="E43" s="31" t="s">
        <v>155</v>
      </c>
      <c r="F43" s="31" t="s">
        <v>210</v>
      </c>
      <c r="G43" s="31" t="s">
        <v>309</v>
      </c>
      <c r="H43" s="31">
        <v>2</v>
      </c>
      <c r="I43" s="22">
        <v>10</v>
      </c>
      <c r="J43" s="22">
        <f t="shared" si="4"/>
        <v>20</v>
      </c>
      <c r="K43" s="22" t="s">
        <v>393</v>
      </c>
      <c r="L43" s="22">
        <v>10</v>
      </c>
      <c r="M43" s="22">
        <f t="shared" si="5"/>
        <v>1E-8</v>
      </c>
      <c r="N43" s="15">
        <f t="shared" si="6"/>
        <v>2E-8</v>
      </c>
      <c r="O43" s="37" t="s">
        <v>392</v>
      </c>
      <c r="P43" s="15"/>
      <c r="Q43" s="15"/>
      <c r="R43" s="15"/>
      <c r="S43" s="15"/>
      <c r="T43" s="16"/>
    </row>
    <row r="44" spans="1:20" s="10" customFormat="1" ht="13.5" customHeight="1" x14ac:dyDescent="0.2">
      <c r="A44" s="19"/>
      <c r="B44" s="30">
        <f t="shared" si="0"/>
        <v>41</v>
      </c>
      <c r="C44" s="31" t="s">
        <v>45</v>
      </c>
      <c r="D44" s="31" t="s">
        <v>126</v>
      </c>
      <c r="E44" s="31" t="s">
        <v>158</v>
      </c>
      <c r="F44" s="31" t="s">
        <v>126</v>
      </c>
      <c r="G44" s="31" t="s">
        <v>310</v>
      </c>
      <c r="H44" s="31">
        <v>1</v>
      </c>
      <c r="I44" s="22">
        <v>4</v>
      </c>
      <c r="J44" s="22">
        <f t="shared" si="4"/>
        <v>4</v>
      </c>
      <c r="K44" s="22" t="s">
        <v>393</v>
      </c>
      <c r="L44" s="22">
        <v>2</v>
      </c>
      <c r="M44" s="22">
        <f t="shared" si="5"/>
        <v>2.0000000000000001E-9</v>
      </c>
      <c r="N44" s="15">
        <f t="shared" si="6"/>
        <v>2.0000000000000001E-9</v>
      </c>
      <c r="O44" s="37" t="s">
        <v>392</v>
      </c>
      <c r="P44" s="15"/>
      <c r="Q44" s="15"/>
      <c r="R44" s="15"/>
      <c r="S44" s="15"/>
      <c r="T44" s="16"/>
    </row>
    <row r="45" spans="1:20" s="10" customFormat="1" x14ac:dyDescent="0.2">
      <c r="A45" s="19"/>
      <c r="B45" s="30">
        <f t="shared" si="0"/>
        <v>42</v>
      </c>
      <c r="C45" s="31" t="s">
        <v>46</v>
      </c>
      <c r="D45" s="31" t="s">
        <v>127</v>
      </c>
      <c r="E45" s="31" t="s">
        <v>156</v>
      </c>
      <c r="F45" s="31" t="s">
        <v>211</v>
      </c>
      <c r="G45" s="31" t="s">
        <v>311</v>
      </c>
      <c r="H45" s="31">
        <v>1</v>
      </c>
      <c r="I45" s="22">
        <v>2</v>
      </c>
      <c r="J45" s="22">
        <f t="shared" si="4"/>
        <v>2</v>
      </c>
      <c r="K45" s="22" t="s">
        <v>393</v>
      </c>
      <c r="L45" s="22">
        <v>2</v>
      </c>
      <c r="M45" s="22">
        <f t="shared" si="5"/>
        <v>2.0000000000000001E-9</v>
      </c>
      <c r="N45" s="15">
        <f t="shared" si="6"/>
        <v>2.0000000000000001E-9</v>
      </c>
      <c r="O45" s="37" t="s">
        <v>392</v>
      </c>
      <c r="P45" s="15"/>
      <c r="Q45" s="15"/>
      <c r="R45" s="15"/>
      <c r="S45" s="15"/>
      <c r="T45" s="16"/>
    </row>
    <row r="46" spans="1:20" s="10" customFormat="1" ht="13.5" customHeight="1" x14ac:dyDescent="0.2">
      <c r="A46" s="19"/>
      <c r="B46" s="30">
        <f t="shared" si="0"/>
        <v>43</v>
      </c>
      <c r="C46" s="31" t="s">
        <v>47</v>
      </c>
      <c r="D46" s="31" t="s">
        <v>128</v>
      </c>
      <c r="E46" s="31" t="s">
        <v>158</v>
      </c>
      <c r="F46" s="31" t="s">
        <v>212</v>
      </c>
      <c r="G46" s="31" t="s">
        <v>312</v>
      </c>
      <c r="H46" s="31">
        <v>1</v>
      </c>
      <c r="I46" s="22">
        <v>4</v>
      </c>
      <c r="J46" s="22">
        <f t="shared" si="4"/>
        <v>4</v>
      </c>
      <c r="K46" s="22" t="s">
        <v>393</v>
      </c>
      <c r="L46" s="22">
        <v>4</v>
      </c>
      <c r="M46" s="22">
        <f t="shared" si="5"/>
        <v>4.0000000000000002E-9</v>
      </c>
      <c r="N46" s="15">
        <f t="shared" si="6"/>
        <v>4.0000000000000002E-9</v>
      </c>
      <c r="O46" s="37" t="s">
        <v>392</v>
      </c>
      <c r="P46" s="15"/>
      <c r="Q46" s="15"/>
      <c r="R46" s="15"/>
      <c r="S46" s="15"/>
      <c r="T46" s="16"/>
    </row>
    <row r="47" spans="1:20" s="10" customFormat="1" ht="25.5" x14ac:dyDescent="0.2">
      <c r="A47" s="19"/>
      <c r="B47" s="30">
        <f t="shared" si="0"/>
        <v>44</v>
      </c>
      <c r="C47" s="31" t="s">
        <v>48</v>
      </c>
      <c r="D47" s="31" t="s">
        <v>129</v>
      </c>
      <c r="E47" s="31" t="s">
        <v>155</v>
      </c>
      <c r="F47" s="31" t="s">
        <v>213</v>
      </c>
      <c r="G47" s="31" t="s">
        <v>313</v>
      </c>
      <c r="H47" s="31">
        <v>1</v>
      </c>
      <c r="I47" s="22">
        <v>6</v>
      </c>
      <c r="J47" s="22">
        <f t="shared" si="4"/>
        <v>6</v>
      </c>
      <c r="K47" s="22" t="s">
        <v>393</v>
      </c>
      <c r="L47" s="22">
        <v>6</v>
      </c>
      <c r="M47" s="22">
        <f t="shared" si="5"/>
        <v>6E-9</v>
      </c>
      <c r="N47" s="15">
        <f t="shared" si="6"/>
        <v>6E-9</v>
      </c>
      <c r="O47" s="37" t="s">
        <v>392</v>
      </c>
      <c r="P47" s="15"/>
      <c r="Q47" s="15"/>
      <c r="R47" s="15"/>
      <c r="S47" s="15"/>
      <c r="T47" s="16"/>
    </row>
    <row r="48" spans="1:20" s="10" customFormat="1" ht="13.5" customHeight="1" x14ac:dyDescent="0.2">
      <c r="A48" s="19"/>
      <c r="B48" s="30">
        <f t="shared" si="0"/>
        <v>45</v>
      </c>
      <c r="C48" s="31" t="s">
        <v>49</v>
      </c>
      <c r="D48" s="31" t="s">
        <v>109</v>
      </c>
      <c r="E48" s="31" t="s">
        <v>159</v>
      </c>
      <c r="F48" s="31" t="s">
        <v>214</v>
      </c>
      <c r="G48" s="31" t="s">
        <v>314</v>
      </c>
      <c r="H48" s="31">
        <v>2</v>
      </c>
      <c r="I48" s="22">
        <v>2</v>
      </c>
      <c r="J48" s="22">
        <f t="shared" si="4"/>
        <v>4</v>
      </c>
      <c r="K48" s="22">
        <v>30</v>
      </c>
      <c r="L48" s="22">
        <v>1</v>
      </c>
      <c r="M48" s="22">
        <f t="shared" si="5"/>
        <v>1.0000000000000001E-9</v>
      </c>
      <c r="N48" s="15">
        <f t="shared" si="6"/>
        <v>2.0000000000000001E-9</v>
      </c>
      <c r="O48" s="37" t="s">
        <v>395</v>
      </c>
      <c r="P48" s="15"/>
      <c r="Q48" s="15"/>
      <c r="R48" s="15"/>
      <c r="S48" s="15"/>
      <c r="T48" s="16"/>
    </row>
    <row r="49" spans="1:20" s="10" customFormat="1" ht="38.25" x14ac:dyDescent="0.2">
      <c r="A49" s="19"/>
      <c r="B49" s="30">
        <f t="shared" si="0"/>
        <v>46</v>
      </c>
      <c r="C49" s="31" t="s">
        <v>50</v>
      </c>
      <c r="D49" s="31" t="s">
        <v>109</v>
      </c>
      <c r="E49" s="31" t="s">
        <v>160</v>
      </c>
      <c r="F49" s="31" t="s">
        <v>215</v>
      </c>
      <c r="G49" s="31" t="s">
        <v>315</v>
      </c>
      <c r="H49" s="31">
        <v>17</v>
      </c>
      <c r="I49" s="22">
        <v>2</v>
      </c>
      <c r="J49" s="22">
        <f t="shared" si="4"/>
        <v>34</v>
      </c>
      <c r="K49" s="22">
        <v>30</v>
      </c>
      <c r="L49" s="33">
        <v>20.573601</v>
      </c>
      <c r="M49" s="22">
        <f t="shared" si="5"/>
        <v>2.0573601000000001E-8</v>
      </c>
      <c r="N49" s="15">
        <f t="shared" si="6"/>
        <v>3.4975121700000004E-7</v>
      </c>
      <c r="O49" s="32" t="s">
        <v>415</v>
      </c>
      <c r="P49" s="15"/>
      <c r="Q49" s="15"/>
      <c r="R49" s="15"/>
      <c r="S49" s="15"/>
      <c r="T49" s="16"/>
    </row>
    <row r="50" spans="1:20" s="10" customFormat="1" ht="13.5" customHeight="1" x14ac:dyDescent="0.2">
      <c r="A50" s="19"/>
      <c r="B50" s="30">
        <f t="shared" si="0"/>
        <v>47</v>
      </c>
      <c r="C50" s="31" t="s">
        <v>51</v>
      </c>
      <c r="D50" s="31" t="s">
        <v>130</v>
      </c>
      <c r="E50" s="31" t="s">
        <v>159</v>
      </c>
      <c r="F50" s="31" t="s">
        <v>216</v>
      </c>
      <c r="G50" s="31" t="s">
        <v>316</v>
      </c>
      <c r="H50" s="31">
        <v>1</v>
      </c>
      <c r="I50" s="22">
        <v>4</v>
      </c>
      <c r="J50" s="22">
        <f t="shared" si="4"/>
        <v>4</v>
      </c>
      <c r="K50" s="22">
        <v>30</v>
      </c>
      <c r="L50" s="22">
        <v>38</v>
      </c>
      <c r="M50" s="22">
        <f t="shared" si="5"/>
        <v>3.8000000000000003E-8</v>
      </c>
      <c r="N50" s="15">
        <f t="shared" si="6"/>
        <v>3.8000000000000003E-8</v>
      </c>
      <c r="O50" s="37" t="s">
        <v>395</v>
      </c>
      <c r="P50" s="15"/>
      <c r="Q50" s="15"/>
      <c r="R50" s="15"/>
      <c r="S50" s="15"/>
      <c r="T50" s="16"/>
    </row>
    <row r="51" spans="1:20" s="10" customFormat="1" x14ac:dyDescent="0.2">
      <c r="A51" s="19"/>
      <c r="B51" s="30">
        <f t="shared" si="0"/>
        <v>48</v>
      </c>
      <c r="C51" s="31" t="s">
        <v>52</v>
      </c>
      <c r="D51" s="31" t="s">
        <v>131</v>
      </c>
      <c r="E51" s="31" t="s">
        <v>159</v>
      </c>
      <c r="F51" s="31" t="s">
        <v>217</v>
      </c>
      <c r="G51" s="31" t="s">
        <v>317</v>
      </c>
      <c r="H51" s="31">
        <v>1</v>
      </c>
      <c r="I51" s="22">
        <v>2</v>
      </c>
      <c r="J51" s="22">
        <f t="shared" si="4"/>
        <v>2</v>
      </c>
      <c r="K51" s="22">
        <v>30</v>
      </c>
      <c r="L51" s="22">
        <v>1</v>
      </c>
      <c r="M51" s="22">
        <f t="shared" si="5"/>
        <v>1.0000000000000001E-9</v>
      </c>
      <c r="N51" s="15">
        <f t="shared" si="6"/>
        <v>1.0000000000000001E-9</v>
      </c>
      <c r="O51" s="37" t="s">
        <v>395</v>
      </c>
      <c r="P51" s="15"/>
      <c r="Q51" s="15"/>
      <c r="R51" s="15"/>
      <c r="S51" s="15"/>
      <c r="T51" s="16"/>
    </row>
    <row r="52" spans="1:20" s="10" customFormat="1" ht="13.5" customHeight="1" x14ac:dyDescent="0.2">
      <c r="A52" s="19"/>
      <c r="B52" s="30">
        <f t="shared" si="0"/>
        <v>49</v>
      </c>
      <c r="C52" s="31" t="s">
        <v>53</v>
      </c>
      <c r="D52" s="31" t="s">
        <v>132</v>
      </c>
      <c r="E52" s="31" t="s">
        <v>159</v>
      </c>
      <c r="F52" s="31" t="s">
        <v>218</v>
      </c>
      <c r="G52" s="31" t="s">
        <v>318</v>
      </c>
      <c r="H52" s="31">
        <v>2</v>
      </c>
      <c r="I52" s="22">
        <v>4</v>
      </c>
      <c r="J52" s="22">
        <f t="shared" si="4"/>
        <v>8</v>
      </c>
      <c r="K52" s="22">
        <v>30</v>
      </c>
      <c r="L52" s="22">
        <v>38</v>
      </c>
      <c r="M52" s="22">
        <f t="shared" si="5"/>
        <v>3.8000000000000003E-8</v>
      </c>
      <c r="N52" s="15">
        <f t="shared" si="6"/>
        <v>7.6000000000000006E-8</v>
      </c>
      <c r="O52" s="37" t="s">
        <v>395</v>
      </c>
      <c r="P52" s="15"/>
      <c r="Q52" s="15"/>
      <c r="R52" s="15"/>
      <c r="S52" s="15"/>
      <c r="T52" s="16"/>
    </row>
    <row r="53" spans="1:20" s="10" customFormat="1" x14ac:dyDescent="0.2">
      <c r="A53" s="19"/>
      <c r="B53" s="30">
        <f t="shared" si="0"/>
        <v>50</v>
      </c>
      <c r="C53" s="31" t="s">
        <v>54</v>
      </c>
      <c r="D53" s="31" t="s">
        <v>133</v>
      </c>
      <c r="E53" s="31" t="s">
        <v>161</v>
      </c>
      <c r="F53" s="31" t="s">
        <v>219</v>
      </c>
      <c r="G53" s="31" t="s">
        <v>319</v>
      </c>
      <c r="H53" s="31">
        <v>1</v>
      </c>
      <c r="I53" s="22">
        <v>2</v>
      </c>
      <c r="J53" s="22">
        <f t="shared" si="4"/>
        <v>2</v>
      </c>
      <c r="K53" s="22">
        <v>30</v>
      </c>
      <c r="L53" s="22">
        <v>1</v>
      </c>
      <c r="M53" s="22">
        <f t="shared" si="5"/>
        <v>1.0000000000000001E-9</v>
      </c>
      <c r="N53" s="15">
        <f t="shared" si="6"/>
        <v>1.0000000000000001E-9</v>
      </c>
      <c r="O53" s="37" t="s">
        <v>395</v>
      </c>
      <c r="P53" s="15"/>
      <c r="Q53" s="15"/>
      <c r="R53" s="15"/>
      <c r="S53" s="15"/>
      <c r="T53" s="16"/>
    </row>
    <row r="54" spans="1:20" s="10" customFormat="1" ht="13.5" customHeight="1" x14ac:dyDescent="0.2">
      <c r="A54" s="19"/>
      <c r="B54" s="30">
        <f t="shared" si="0"/>
        <v>51</v>
      </c>
      <c r="C54" s="31" t="s">
        <v>55</v>
      </c>
      <c r="D54" s="31" t="s">
        <v>134</v>
      </c>
      <c r="E54" s="31" t="s">
        <v>159</v>
      </c>
      <c r="F54" s="31" t="s">
        <v>134</v>
      </c>
      <c r="G54" s="31" t="s">
        <v>320</v>
      </c>
      <c r="H54" s="31">
        <v>1</v>
      </c>
      <c r="I54" s="22">
        <v>2</v>
      </c>
      <c r="J54" s="22">
        <f t="shared" si="4"/>
        <v>2</v>
      </c>
      <c r="K54" s="22">
        <v>30</v>
      </c>
      <c r="L54" s="22">
        <v>38</v>
      </c>
      <c r="M54" s="22">
        <f t="shared" si="5"/>
        <v>3.8000000000000003E-8</v>
      </c>
      <c r="N54" s="15">
        <f t="shared" si="6"/>
        <v>3.8000000000000003E-8</v>
      </c>
      <c r="O54" s="37" t="s">
        <v>395</v>
      </c>
      <c r="P54" s="15"/>
      <c r="Q54" s="15"/>
      <c r="R54" s="15"/>
      <c r="S54" s="15"/>
      <c r="T54" s="16"/>
    </row>
    <row r="55" spans="1:20" s="10" customFormat="1" x14ac:dyDescent="0.2">
      <c r="A55" s="19"/>
      <c r="B55" s="30">
        <f t="shared" si="0"/>
        <v>52</v>
      </c>
      <c r="C55" s="31" t="s">
        <v>56</v>
      </c>
      <c r="D55" s="31" t="s">
        <v>130</v>
      </c>
      <c r="E55" s="31" t="s">
        <v>162</v>
      </c>
      <c r="F55" s="31" t="s">
        <v>220</v>
      </c>
      <c r="G55" s="31" t="s">
        <v>321</v>
      </c>
      <c r="H55" s="31">
        <v>1</v>
      </c>
      <c r="I55" s="22">
        <v>2</v>
      </c>
      <c r="J55" s="22">
        <f t="shared" si="4"/>
        <v>2</v>
      </c>
      <c r="K55" s="22">
        <v>30</v>
      </c>
      <c r="L55" s="22">
        <v>38</v>
      </c>
      <c r="M55" s="22">
        <f t="shared" si="5"/>
        <v>3.8000000000000003E-8</v>
      </c>
      <c r="N55" s="15">
        <f t="shared" si="6"/>
        <v>3.8000000000000003E-8</v>
      </c>
      <c r="O55" s="37" t="s">
        <v>395</v>
      </c>
      <c r="P55" s="15"/>
      <c r="Q55" s="15"/>
      <c r="R55" s="15"/>
      <c r="S55" s="15"/>
      <c r="T55" s="16"/>
    </row>
    <row r="56" spans="1:20" s="10" customFormat="1" ht="13.5" customHeight="1" x14ac:dyDescent="0.2">
      <c r="A56" s="19"/>
      <c r="B56" s="30">
        <f t="shared" si="0"/>
        <v>53</v>
      </c>
      <c r="C56" s="31" t="s">
        <v>57</v>
      </c>
      <c r="D56" s="31" t="s">
        <v>107</v>
      </c>
      <c r="E56" s="31" t="s">
        <v>163</v>
      </c>
      <c r="F56" s="31" t="s">
        <v>221</v>
      </c>
      <c r="G56" s="31" t="s">
        <v>322</v>
      </c>
      <c r="H56" s="31">
        <v>3</v>
      </c>
      <c r="I56" s="22">
        <v>2</v>
      </c>
      <c r="J56" s="22">
        <f t="shared" si="4"/>
        <v>6</v>
      </c>
      <c r="K56" s="22">
        <v>30</v>
      </c>
      <c r="L56" s="22">
        <v>0.76304700000000003</v>
      </c>
      <c r="M56" s="22">
        <f t="shared" si="5"/>
        <v>7.6304700000000004E-10</v>
      </c>
      <c r="N56" s="15">
        <f t="shared" si="6"/>
        <v>2.2891410000000001E-9</v>
      </c>
      <c r="O56" s="32" t="s">
        <v>438</v>
      </c>
      <c r="P56" s="15"/>
      <c r="Q56" s="15"/>
      <c r="R56" s="15"/>
      <c r="S56" s="15"/>
      <c r="T56" s="16"/>
    </row>
    <row r="57" spans="1:20" s="10" customFormat="1" x14ac:dyDescent="0.2">
      <c r="A57" s="19"/>
      <c r="B57" s="30">
        <f t="shared" si="0"/>
        <v>54</v>
      </c>
      <c r="C57" s="31" t="s">
        <v>58</v>
      </c>
      <c r="D57" s="31" t="s">
        <v>107</v>
      </c>
      <c r="E57" s="31" t="s">
        <v>163</v>
      </c>
      <c r="F57" s="31" t="s">
        <v>222</v>
      </c>
      <c r="G57" s="31" t="s">
        <v>323</v>
      </c>
      <c r="H57" s="31">
        <v>6</v>
      </c>
      <c r="I57" s="22">
        <v>2</v>
      </c>
      <c r="J57" s="22">
        <f t="shared" si="4"/>
        <v>12</v>
      </c>
      <c r="K57" s="22">
        <v>30</v>
      </c>
      <c r="L57" s="22">
        <v>0.76304700000000003</v>
      </c>
      <c r="M57" s="22">
        <f t="shared" si="5"/>
        <v>7.6304700000000004E-10</v>
      </c>
      <c r="N57" s="15">
        <f t="shared" si="6"/>
        <v>4.5782820000000003E-9</v>
      </c>
      <c r="O57" s="32" t="s">
        <v>438</v>
      </c>
      <c r="P57" s="15"/>
      <c r="Q57" s="15"/>
      <c r="R57" s="15"/>
      <c r="S57" s="15"/>
      <c r="T57" s="16"/>
    </row>
    <row r="58" spans="1:20" s="10" customFormat="1" ht="13.5" customHeight="1" x14ac:dyDescent="0.2">
      <c r="A58" s="19"/>
      <c r="B58" s="30">
        <f t="shared" si="0"/>
        <v>55</v>
      </c>
      <c r="C58" s="31" t="s">
        <v>59</v>
      </c>
      <c r="D58" s="31" t="s">
        <v>107</v>
      </c>
      <c r="E58" s="31" t="s">
        <v>163</v>
      </c>
      <c r="F58" s="31" t="s">
        <v>223</v>
      </c>
      <c r="G58" s="31" t="s">
        <v>324</v>
      </c>
      <c r="H58" s="31">
        <v>1</v>
      </c>
      <c r="I58" s="22">
        <v>2</v>
      </c>
      <c r="J58" s="22">
        <f t="shared" si="4"/>
        <v>2</v>
      </c>
      <c r="K58" s="22">
        <v>30</v>
      </c>
      <c r="L58" s="22">
        <v>0.76304700000000003</v>
      </c>
      <c r="M58" s="22">
        <f t="shared" si="5"/>
        <v>7.6304700000000004E-10</v>
      </c>
      <c r="N58" s="15">
        <f t="shared" si="6"/>
        <v>7.6304700000000004E-10</v>
      </c>
      <c r="O58" s="32" t="s">
        <v>438</v>
      </c>
      <c r="P58" s="15"/>
      <c r="Q58" s="15"/>
      <c r="R58" s="15"/>
      <c r="S58" s="15"/>
      <c r="T58" s="16"/>
    </row>
    <row r="59" spans="1:20" s="10" customFormat="1" x14ac:dyDescent="0.2">
      <c r="A59" s="19"/>
      <c r="B59" s="30">
        <f t="shared" si="0"/>
        <v>56</v>
      </c>
      <c r="C59" s="31" t="s">
        <v>60</v>
      </c>
      <c r="D59" s="31" t="s">
        <v>107</v>
      </c>
      <c r="E59" s="31" t="s">
        <v>163</v>
      </c>
      <c r="F59" s="31" t="s">
        <v>224</v>
      </c>
      <c r="G59" s="31" t="s">
        <v>325</v>
      </c>
      <c r="H59" s="31">
        <v>1</v>
      </c>
      <c r="I59" s="22">
        <v>2</v>
      </c>
      <c r="J59" s="22">
        <f t="shared" si="4"/>
        <v>2</v>
      </c>
      <c r="K59" s="22">
        <v>30</v>
      </c>
      <c r="L59" s="22">
        <v>0.76304700000000003</v>
      </c>
      <c r="M59" s="22">
        <f t="shared" si="5"/>
        <v>7.6304700000000004E-10</v>
      </c>
      <c r="N59" s="15">
        <f t="shared" si="6"/>
        <v>7.6304700000000004E-10</v>
      </c>
      <c r="O59" s="32" t="s">
        <v>438</v>
      </c>
      <c r="P59" s="15"/>
      <c r="Q59" s="15"/>
      <c r="R59" s="15"/>
      <c r="S59" s="15"/>
      <c r="T59" s="16"/>
    </row>
    <row r="60" spans="1:20" s="10" customFormat="1" ht="13.5" customHeight="1" x14ac:dyDescent="0.2">
      <c r="A60" s="19"/>
      <c r="B60" s="30">
        <f t="shared" si="0"/>
        <v>57</v>
      </c>
      <c r="C60" s="31" t="s">
        <v>61</v>
      </c>
      <c r="D60" s="31" t="s">
        <v>107</v>
      </c>
      <c r="E60" s="31" t="s">
        <v>163</v>
      </c>
      <c r="F60" s="31" t="s">
        <v>225</v>
      </c>
      <c r="G60" s="31" t="s">
        <v>326</v>
      </c>
      <c r="H60" s="31">
        <v>3</v>
      </c>
      <c r="I60" s="22">
        <v>2</v>
      </c>
      <c r="J60" s="22">
        <f t="shared" si="4"/>
        <v>6</v>
      </c>
      <c r="K60" s="22">
        <v>30</v>
      </c>
      <c r="L60" s="22">
        <v>0.76304700000000003</v>
      </c>
      <c r="M60" s="22">
        <f t="shared" si="5"/>
        <v>7.6304700000000004E-10</v>
      </c>
      <c r="N60" s="15">
        <f t="shared" si="6"/>
        <v>2.2891410000000001E-9</v>
      </c>
      <c r="O60" s="32" t="s">
        <v>438</v>
      </c>
      <c r="P60" s="15"/>
      <c r="Q60" s="15"/>
      <c r="R60" s="15"/>
      <c r="S60" s="15"/>
      <c r="T60" s="16"/>
    </row>
    <row r="61" spans="1:20" s="10" customFormat="1" x14ac:dyDescent="0.2">
      <c r="A61" s="19"/>
      <c r="B61" s="30">
        <f t="shared" si="0"/>
        <v>58</v>
      </c>
      <c r="C61" s="31" t="s">
        <v>62</v>
      </c>
      <c r="D61" s="31" t="s">
        <v>107</v>
      </c>
      <c r="E61" s="31" t="s">
        <v>163</v>
      </c>
      <c r="F61" s="31" t="s">
        <v>226</v>
      </c>
      <c r="G61" s="31" t="s">
        <v>327</v>
      </c>
      <c r="H61" s="31">
        <v>6</v>
      </c>
      <c r="I61" s="22">
        <v>2</v>
      </c>
      <c r="J61" s="22">
        <f t="shared" si="4"/>
        <v>12</v>
      </c>
      <c r="K61" s="22">
        <v>30</v>
      </c>
      <c r="L61" s="22">
        <v>0.76304700000000003</v>
      </c>
      <c r="M61" s="22">
        <f t="shared" si="5"/>
        <v>7.6304700000000004E-10</v>
      </c>
      <c r="N61" s="15">
        <f t="shared" si="6"/>
        <v>4.5782820000000003E-9</v>
      </c>
      <c r="O61" s="32" t="s">
        <v>438</v>
      </c>
      <c r="P61" s="15"/>
      <c r="Q61" s="15"/>
      <c r="R61" s="15"/>
      <c r="S61" s="15"/>
      <c r="T61" s="16"/>
    </row>
    <row r="62" spans="1:20" s="10" customFormat="1" ht="13.5" customHeight="1" x14ac:dyDescent="0.2">
      <c r="A62" s="19"/>
      <c r="B62" s="30">
        <f t="shared" si="0"/>
        <v>59</v>
      </c>
      <c r="C62" s="31" t="s">
        <v>63</v>
      </c>
      <c r="D62" s="31" t="s">
        <v>107</v>
      </c>
      <c r="E62" s="31" t="s">
        <v>163</v>
      </c>
      <c r="F62" s="31" t="s">
        <v>227</v>
      </c>
      <c r="G62" s="31" t="s">
        <v>328</v>
      </c>
      <c r="H62" s="31">
        <v>9</v>
      </c>
      <c r="I62" s="22">
        <v>2</v>
      </c>
      <c r="J62" s="22">
        <f t="shared" si="4"/>
        <v>18</v>
      </c>
      <c r="K62" s="22">
        <v>30</v>
      </c>
      <c r="L62" s="22">
        <v>0.76304700000000003</v>
      </c>
      <c r="M62" s="22">
        <f t="shared" si="5"/>
        <v>7.6304700000000004E-10</v>
      </c>
      <c r="N62" s="15">
        <f t="shared" si="6"/>
        <v>6.8674230000000004E-9</v>
      </c>
      <c r="O62" s="32" t="s">
        <v>438</v>
      </c>
      <c r="P62" s="15"/>
      <c r="Q62" s="15"/>
      <c r="R62" s="15"/>
      <c r="S62" s="15"/>
      <c r="T62" s="16"/>
    </row>
    <row r="63" spans="1:20" s="10" customFormat="1" ht="51" x14ac:dyDescent="0.2">
      <c r="A63" s="19"/>
      <c r="B63" s="30">
        <f t="shared" si="0"/>
        <v>60</v>
      </c>
      <c r="C63" s="31" t="s">
        <v>64</v>
      </c>
      <c r="D63" s="31" t="s">
        <v>107</v>
      </c>
      <c r="E63" s="31" t="s">
        <v>163</v>
      </c>
      <c r="F63" s="31" t="s">
        <v>228</v>
      </c>
      <c r="G63" s="31" t="s">
        <v>329</v>
      </c>
      <c r="H63" s="31">
        <v>22</v>
      </c>
      <c r="I63" s="22">
        <v>2</v>
      </c>
      <c r="J63" s="22">
        <f t="shared" si="4"/>
        <v>44</v>
      </c>
      <c r="K63" s="22">
        <v>30</v>
      </c>
      <c r="L63" s="22">
        <v>0.76304700000000003</v>
      </c>
      <c r="M63" s="22">
        <f t="shared" si="5"/>
        <v>7.6304700000000004E-10</v>
      </c>
      <c r="N63" s="15">
        <f t="shared" si="6"/>
        <v>1.6787034000000001E-8</v>
      </c>
      <c r="O63" s="32" t="s">
        <v>438</v>
      </c>
      <c r="P63" s="15"/>
      <c r="Q63" s="15"/>
      <c r="R63" s="15"/>
      <c r="S63" s="15"/>
      <c r="T63" s="16"/>
    </row>
    <row r="64" spans="1:20" s="10" customFormat="1" ht="13.5" customHeight="1" x14ac:dyDescent="0.2">
      <c r="A64" s="19"/>
      <c r="B64" s="30">
        <f t="shared" si="0"/>
        <v>61</v>
      </c>
      <c r="C64" s="31" t="s">
        <v>65</v>
      </c>
      <c r="D64" s="31" t="s">
        <v>107</v>
      </c>
      <c r="E64" s="31" t="s">
        <v>163</v>
      </c>
      <c r="F64" s="31" t="s">
        <v>229</v>
      </c>
      <c r="G64" s="31" t="s">
        <v>330</v>
      </c>
      <c r="H64" s="31">
        <v>1</v>
      </c>
      <c r="I64" s="22">
        <v>2</v>
      </c>
      <c r="J64" s="22">
        <f t="shared" si="4"/>
        <v>2</v>
      </c>
      <c r="K64" s="22">
        <v>30</v>
      </c>
      <c r="L64" s="22">
        <v>0.76304700000000003</v>
      </c>
      <c r="M64" s="22">
        <f t="shared" si="5"/>
        <v>7.6304700000000004E-10</v>
      </c>
      <c r="N64" s="15">
        <f t="shared" si="6"/>
        <v>7.6304700000000004E-10</v>
      </c>
      <c r="O64" s="32" t="s">
        <v>438</v>
      </c>
      <c r="P64" s="15"/>
      <c r="Q64" s="15"/>
      <c r="R64" s="15"/>
      <c r="S64" s="15"/>
      <c r="T64" s="16"/>
    </row>
    <row r="65" spans="1:20" s="10" customFormat="1" x14ac:dyDescent="0.2">
      <c r="A65" s="19"/>
      <c r="B65" s="30">
        <f t="shared" si="0"/>
        <v>62</v>
      </c>
      <c r="C65" s="31" t="s">
        <v>66</v>
      </c>
      <c r="D65" s="31" t="s">
        <v>107</v>
      </c>
      <c r="E65" s="31" t="s">
        <v>163</v>
      </c>
      <c r="F65" s="31" t="s">
        <v>230</v>
      </c>
      <c r="G65" s="31" t="s">
        <v>331</v>
      </c>
      <c r="H65" s="31">
        <v>3</v>
      </c>
      <c r="I65" s="22">
        <v>2</v>
      </c>
      <c r="J65" s="22">
        <f t="shared" si="4"/>
        <v>6</v>
      </c>
      <c r="K65" s="22">
        <v>30</v>
      </c>
      <c r="L65" s="22">
        <v>0.76304700000000003</v>
      </c>
      <c r="M65" s="22">
        <f t="shared" si="5"/>
        <v>7.6304700000000004E-10</v>
      </c>
      <c r="N65" s="15">
        <f t="shared" si="6"/>
        <v>2.2891410000000001E-9</v>
      </c>
      <c r="O65" s="32" t="s">
        <v>438</v>
      </c>
      <c r="P65" s="15"/>
      <c r="Q65" s="15"/>
      <c r="R65" s="15"/>
      <c r="S65" s="15"/>
      <c r="T65" s="16"/>
    </row>
    <row r="66" spans="1:20" s="10" customFormat="1" ht="13.5" customHeight="1" x14ac:dyDescent="0.2">
      <c r="A66" s="19"/>
      <c r="B66" s="30">
        <f t="shared" si="0"/>
        <v>63</v>
      </c>
      <c r="C66" s="31" t="s">
        <v>67</v>
      </c>
      <c r="D66" s="31" t="s">
        <v>107</v>
      </c>
      <c r="E66" s="31" t="s">
        <v>163</v>
      </c>
      <c r="F66" s="31" t="s">
        <v>231</v>
      </c>
      <c r="G66" s="31" t="s">
        <v>332</v>
      </c>
      <c r="H66" s="31">
        <v>8</v>
      </c>
      <c r="I66" s="22">
        <v>2</v>
      </c>
      <c r="J66" s="22">
        <f t="shared" si="4"/>
        <v>16</v>
      </c>
      <c r="K66" s="22">
        <v>30</v>
      </c>
      <c r="L66" s="22">
        <v>0.76304700000000003</v>
      </c>
      <c r="M66" s="22">
        <f t="shared" si="5"/>
        <v>7.6304700000000004E-10</v>
      </c>
      <c r="N66" s="15">
        <f t="shared" si="6"/>
        <v>6.1043760000000003E-9</v>
      </c>
      <c r="O66" s="32" t="s">
        <v>438</v>
      </c>
      <c r="P66" s="15"/>
      <c r="Q66" s="15"/>
      <c r="R66" s="15"/>
      <c r="S66" s="15"/>
      <c r="T66" s="16"/>
    </row>
    <row r="67" spans="1:20" s="10" customFormat="1" ht="25.5" x14ac:dyDescent="0.2">
      <c r="A67" s="19"/>
      <c r="B67" s="30">
        <f t="shared" si="0"/>
        <v>64</v>
      </c>
      <c r="C67" s="31" t="s">
        <v>17</v>
      </c>
      <c r="D67" s="31" t="s">
        <v>107</v>
      </c>
      <c r="E67" s="31" t="s">
        <v>150</v>
      </c>
      <c r="F67" s="31" t="s">
        <v>183</v>
      </c>
      <c r="G67" s="31" t="s">
        <v>333</v>
      </c>
      <c r="H67" s="31">
        <v>7</v>
      </c>
      <c r="I67" s="22">
        <v>2</v>
      </c>
      <c r="J67" s="22">
        <f t="shared" si="4"/>
        <v>14</v>
      </c>
      <c r="K67" s="22">
        <v>30</v>
      </c>
      <c r="L67" s="22">
        <v>0.76304700000000003</v>
      </c>
      <c r="M67" s="22">
        <f t="shared" si="5"/>
        <v>7.6304700000000004E-10</v>
      </c>
      <c r="N67" s="15">
        <f t="shared" si="6"/>
        <v>5.3413290000000003E-9</v>
      </c>
      <c r="O67" s="32" t="s">
        <v>438</v>
      </c>
      <c r="P67" s="15"/>
      <c r="Q67" s="15"/>
      <c r="R67" s="15"/>
      <c r="S67" s="15"/>
      <c r="T67" s="16"/>
    </row>
    <row r="68" spans="1:20" s="10" customFormat="1" ht="13.5" customHeight="1" x14ac:dyDescent="0.2">
      <c r="A68" s="19"/>
      <c r="B68" s="30">
        <f t="shared" ref="B68:B106" si="7">ROW(B68) - ROW($B$3)</f>
        <v>65</v>
      </c>
      <c r="C68" s="31" t="s">
        <v>68</v>
      </c>
      <c r="D68" s="31" t="s">
        <v>107</v>
      </c>
      <c r="E68" s="31" t="s">
        <v>163</v>
      </c>
      <c r="F68" s="31" t="s">
        <v>232</v>
      </c>
      <c r="G68" s="31" t="s">
        <v>334</v>
      </c>
      <c r="H68" s="31">
        <v>2</v>
      </c>
      <c r="I68" s="22">
        <v>2</v>
      </c>
      <c r="J68" s="22">
        <f t="shared" ref="J68:J99" si="8">I68*H68</f>
        <v>4</v>
      </c>
      <c r="K68" s="22">
        <v>30</v>
      </c>
      <c r="L68" s="22">
        <v>0.76304700000000003</v>
      </c>
      <c r="M68" s="22">
        <f t="shared" ref="M68:M99" si="9">L68/1000000000</f>
        <v>7.6304700000000004E-10</v>
      </c>
      <c r="N68" s="15">
        <f t="shared" ref="N68:N99" si="10">M68*H68</f>
        <v>1.5260940000000001E-9</v>
      </c>
      <c r="O68" s="32" t="s">
        <v>438</v>
      </c>
      <c r="P68" s="15"/>
      <c r="Q68" s="15"/>
      <c r="R68" s="15"/>
      <c r="S68" s="15"/>
      <c r="T68" s="16"/>
    </row>
    <row r="69" spans="1:20" s="10" customFormat="1" x14ac:dyDescent="0.2">
      <c r="A69" s="19"/>
      <c r="B69" s="30">
        <f t="shared" si="7"/>
        <v>66</v>
      </c>
      <c r="C69" s="31" t="s">
        <v>69</v>
      </c>
      <c r="D69" s="31" t="s">
        <v>108</v>
      </c>
      <c r="E69" s="31" t="s">
        <v>163</v>
      </c>
      <c r="F69" s="31" t="s">
        <v>233</v>
      </c>
      <c r="G69" s="31" t="s">
        <v>335</v>
      </c>
      <c r="H69" s="31">
        <v>3</v>
      </c>
      <c r="I69" s="22">
        <v>2</v>
      </c>
      <c r="J69" s="22">
        <f t="shared" si="8"/>
        <v>6</v>
      </c>
      <c r="K69" s="22">
        <v>30</v>
      </c>
      <c r="L69" s="22">
        <v>4.7961859999999996</v>
      </c>
      <c r="M69" s="22">
        <f t="shared" si="9"/>
        <v>4.7961859999999993E-9</v>
      </c>
      <c r="N69" s="15">
        <f t="shared" si="10"/>
        <v>1.4388557999999999E-8</v>
      </c>
      <c r="O69" s="32" t="s">
        <v>439</v>
      </c>
      <c r="P69" s="15"/>
      <c r="Q69" s="15"/>
      <c r="R69" s="15"/>
      <c r="S69" s="15"/>
      <c r="T69" s="16"/>
    </row>
    <row r="70" spans="1:20" s="10" customFormat="1" ht="13.5" customHeight="1" x14ac:dyDescent="0.2">
      <c r="A70" s="19"/>
      <c r="B70" s="30">
        <f t="shared" si="7"/>
        <v>67</v>
      </c>
      <c r="C70" s="31" t="s">
        <v>70</v>
      </c>
      <c r="D70" s="31" t="s">
        <v>108</v>
      </c>
      <c r="E70" s="31" t="s">
        <v>163</v>
      </c>
      <c r="F70" s="31" t="s">
        <v>234</v>
      </c>
      <c r="G70" s="31" t="s">
        <v>336</v>
      </c>
      <c r="H70" s="31">
        <v>3</v>
      </c>
      <c r="I70" s="22">
        <v>2</v>
      </c>
      <c r="J70" s="22">
        <f t="shared" si="8"/>
        <v>6</v>
      </c>
      <c r="K70" s="22">
        <v>30</v>
      </c>
      <c r="L70" s="22">
        <v>4.7961859999999996</v>
      </c>
      <c r="M70" s="22">
        <f t="shared" si="9"/>
        <v>4.7961859999999993E-9</v>
      </c>
      <c r="N70" s="15">
        <f t="shared" si="10"/>
        <v>1.4388557999999999E-8</v>
      </c>
      <c r="O70" s="32" t="s">
        <v>439</v>
      </c>
      <c r="P70" s="15"/>
      <c r="Q70" s="15"/>
      <c r="R70" s="15"/>
      <c r="S70" s="15"/>
      <c r="T70" s="16"/>
    </row>
    <row r="71" spans="1:20" s="10" customFormat="1" x14ac:dyDescent="0.2">
      <c r="A71" s="19"/>
      <c r="B71" s="30">
        <f t="shared" si="7"/>
        <v>68</v>
      </c>
      <c r="C71" s="31" t="s">
        <v>71</v>
      </c>
      <c r="D71" s="31" t="s">
        <v>135</v>
      </c>
      <c r="E71" s="31" t="s">
        <v>164</v>
      </c>
      <c r="F71" s="31" t="s">
        <v>235</v>
      </c>
      <c r="G71" s="31" t="s">
        <v>337</v>
      </c>
      <c r="H71" s="31">
        <v>1</v>
      </c>
      <c r="I71" s="22">
        <v>2</v>
      </c>
      <c r="J71" s="22">
        <f t="shared" si="8"/>
        <v>2</v>
      </c>
      <c r="K71" s="22">
        <v>30</v>
      </c>
      <c r="L71" s="22">
        <v>0.76304700000000003</v>
      </c>
      <c r="M71" s="22">
        <f t="shared" si="9"/>
        <v>7.6304700000000004E-10</v>
      </c>
      <c r="N71" s="15">
        <f t="shared" si="10"/>
        <v>7.6304700000000004E-10</v>
      </c>
      <c r="O71" s="32" t="s">
        <v>438</v>
      </c>
      <c r="P71" s="15"/>
      <c r="Q71" s="15"/>
      <c r="R71" s="15"/>
      <c r="S71" s="15"/>
      <c r="T71" s="16"/>
    </row>
    <row r="72" spans="1:20" s="10" customFormat="1" ht="13.5" customHeight="1" x14ac:dyDescent="0.2">
      <c r="A72" s="19"/>
      <c r="B72" s="30">
        <f t="shared" si="7"/>
        <v>69</v>
      </c>
      <c r="C72" s="31" t="s">
        <v>72</v>
      </c>
      <c r="D72" s="31" t="s">
        <v>107</v>
      </c>
      <c r="E72" s="31" t="s">
        <v>163</v>
      </c>
      <c r="F72" s="31" t="s">
        <v>236</v>
      </c>
      <c r="G72" s="31" t="s">
        <v>338</v>
      </c>
      <c r="H72" s="31">
        <v>2</v>
      </c>
      <c r="I72" s="22">
        <v>2</v>
      </c>
      <c r="J72" s="22">
        <f t="shared" si="8"/>
        <v>4</v>
      </c>
      <c r="K72" s="22">
        <v>30</v>
      </c>
      <c r="L72" s="22">
        <v>0.76304700000000003</v>
      </c>
      <c r="M72" s="22">
        <f t="shared" si="9"/>
        <v>7.6304700000000004E-10</v>
      </c>
      <c r="N72" s="15">
        <f t="shared" si="10"/>
        <v>1.5260940000000001E-9</v>
      </c>
      <c r="O72" s="32" t="s">
        <v>438</v>
      </c>
      <c r="P72" s="15"/>
      <c r="Q72" s="15"/>
      <c r="R72" s="15"/>
      <c r="S72" s="15"/>
      <c r="T72" s="16"/>
    </row>
    <row r="73" spans="1:20" s="10" customFormat="1" x14ac:dyDescent="0.2">
      <c r="A73" s="19"/>
      <c r="B73" s="30">
        <f t="shared" si="7"/>
        <v>70</v>
      </c>
      <c r="C73" s="31" t="s">
        <v>73</v>
      </c>
      <c r="D73" s="31" t="s">
        <v>107</v>
      </c>
      <c r="E73" s="31" t="s">
        <v>163</v>
      </c>
      <c r="F73" s="31" t="s">
        <v>237</v>
      </c>
      <c r="G73" s="31" t="s">
        <v>339</v>
      </c>
      <c r="H73" s="31">
        <v>1</v>
      </c>
      <c r="I73" s="22">
        <v>2</v>
      </c>
      <c r="J73" s="22">
        <f t="shared" si="8"/>
        <v>2</v>
      </c>
      <c r="K73" s="22">
        <v>30</v>
      </c>
      <c r="L73" s="22">
        <v>0.76304700000000003</v>
      </c>
      <c r="M73" s="22">
        <f t="shared" si="9"/>
        <v>7.6304700000000004E-10</v>
      </c>
      <c r="N73" s="15">
        <f t="shared" si="10"/>
        <v>7.6304700000000004E-10</v>
      </c>
      <c r="O73" s="32" t="s">
        <v>438</v>
      </c>
      <c r="P73" s="15"/>
      <c r="Q73" s="15"/>
      <c r="R73" s="15"/>
      <c r="S73" s="15"/>
      <c r="T73" s="16"/>
    </row>
    <row r="74" spans="1:20" s="10" customFormat="1" ht="13.5" customHeight="1" x14ac:dyDescent="0.2">
      <c r="A74" s="19"/>
      <c r="B74" s="30">
        <f t="shared" si="7"/>
        <v>71</v>
      </c>
      <c r="C74" s="31" t="s">
        <v>74</v>
      </c>
      <c r="D74" s="31" t="s">
        <v>107</v>
      </c>
      <c r="E74" s="31" t="s">
        <v>163</v>
      </c>
      <c r="F74" s="31" t="s">
        <v>238</v>
      </c>
      <c r="G74" s="31" t="s">
        <v>340</v>
      </c>
      <c r="H74" s="31">
        <v>1</v>
      </c>
      <c r="I74" s="22">
        <v>2</v>
      </c>
      <c r="J74" s="22">
        <f t="shared" si="8"/>
        <v>2</v>
      </c>
      <c r="K74" s="22">
        <v>30</v>
      </c>
      <c r="L74" s="22">
        <v>0.76304700000000003</v>
      </c>
      <c r="M74" s="22">
        <f t="shared" si="9"/>
        <v>7.6304700000000004E-10</v>
      </c>
      <c r="N74" s="15">
        <f t="shared" si="10"/>
        <v>7.6304700000000004E-10</v>
      </c>
      <c r="O74" s="32" t="s">
        <v>438</v>
      </c>
      <c r="P74" s="15"/>
      <c r="Q74" s="15"/>
      <c r="R74" s="15"/>
      <c r="S74" s="15"/>
      <c r="T74" s="16"/>
    </row>
    <row r="75" spans="1:20" s="10" customFormat="1" x14ac:dyDescent="0.2">
      <c r="A75" s="19"/>
      <c r="B75" s="30">
        <f t="shared" si="7"/>
        <v>72</v>
      </c>
      <c r="C75" s="31" t="s">
        <v>75</v>
      </c>
      <c r="D75" s="31" t="s">
        <v>107</v>
      </c>
      <c r="E75" s="31" t="s">
        <v>163</v>
      </c>
      <c r="F75" s="31" t="s">
        <v>239</v>
      </c>
      <c r="G75" s="31" t="s">
        <v>341</v>
      </c>
      <c r="H75" s="31">
        <v>3</v>
      </c>
      <c r="I75" s="22">
        <v>2</v>
      </c>
      <c r="J75" s="22">
        <f t="shared" si="8"/>
        <v>6</v>
      </c>
      <c r="K75" s="22">
        <v>30</v>
      </c>
      <c r="L75" s="22">
        <v>0.76304700000000003</v>
      </c>
      <c r="M75" s="22">
        <f t="shared" si="9"/>
        <v>7.6304700000000004E-10</v>
      </c>
      <c r="N75" s="15">
        <f t="shared" si="10"/>
        <v>2.2891410000000001E-9</v>
      </c>
      <c r="O75" s="32" t="s">
        <v>438</v>
      </c>
      <c r="P75" s="15"/>
      <c r="Q75" s="15"/>
      <c r="R75" s="15"/>
      <c r="S75" s="15"/>
      <c r="T75" s="16"/>
    </row>
    <row r="76" spans="1:20" s="10" customFormat="1" ht="13.5" customHeight="1" x14ac:dyDescent="0.2">
      <c r="A76" s="19"/>
      <c r="B76" s="30">
        <f t="shared" si="7"/>
        <v>73</v>
      </c>
      <c r="C76" s="31" t="s">
        <v>76</v>
      </c>
      <c r="D76" s="31" t="s">
        <v>107</v>
      </c>
      <c r="E76" s="31" t="s">
        <v>163</v>
      </c>
      <c r="F76" s="31" t="s">
        <v>240</v>
      </c>
      <c r="G76" s="31" t="s">
        <v>342</v>
      </c>
      <c r="H76" s="31">
        <v>1</v>
      </c>
      <c r="I76" s="22">
        <v>2</v>
      </c>
      <c r="J76" s="22">
        <f t="shared" si="8"/>
        <v>2</v>
      </c>
      <c r="K76" s="22">
        <v>30</v>
      </c>
      <c r="L76" s="22">
        <v>0.76304700000000003</v>
      </c>
      <c r="M76" s="22">
        <f t="shared" si="9"/>
        <v>7.6304700000000004E-10</v>
      </c>
      <c r="N76" s="15">
        <f t="shared" si="10"/>
        <v>7.6304700000000004E-10</v>
      </c>
      <c r="O76" s="32" t="s">
        <v>438</v>
      </c>
      <c r="P76" s="15"/>
      <c r="Q76" s="15"/>
      <c r="R76" s="15"/>
      <c r="S76" s="15"/>
      <c r="T76" s="16"/>
    </row>
    <row r="77" spans="1:20" s="10" customFormat="1" x14ac:dyDescent="0.2">
      <c r="A77" s="19"/>
      <c r="B77" s="30">
        <f t="shared" si="7"/>
        <v>74</v>
      </c>
      <c r="C77" s="31" t="s">
        <v>77</v>
      </c>
      <c r="D77" s="31" t="s">
        <v>107</v>
      </c>
      <c r="E77" s="31" t="s">
        <v>163</v>
      </c>
      <c r="F77" s="31" t="s">
        <v>241</v>
      </c>
      <c r="G77" s="31" t="s">
        <v>343</v>
      </c>
      <c r="H77" s="31">
        <v>1</v>
      </c>
      <c r="I77" s="22">
        <v>2</v>
      </c>
      <c r="J77" s="22">
        <f t="shared" si="8"/>
        <v>2</v>
      </c>
      <c r="K77" s="22">
        <v>30</v>
      </c>
      <c r="L77" s="22">
        <v>0.76304700000000003</v>
      </c>
      <c r="M77" s="22">
        <f t="shared" si="9"/>
        <v>7.6304700000000004E-10</v>
      </c>
      <c r="N77" s="15">
        <f t="shared" si="10"/>
        <v>7.6304700000000004E-10</v>
      </c>
      <c r="O77" s="32" t="s">
        <v>438</v>
      </c>
      <c r="P77" s="15"/>
      <c r="Q77" s="15"/>
      <c r="R77" s="15"/>
      <c r="S77" s="15"/>
      <c r="T77" s="16"/>
    </row>
    <row r="78" spans="1:20" s="10" customFormat="1" ht="13.5" customHeight="1" x14ac:dyDescent="0.2">
      <c r="A78" s="19"/>
      <c r="B78" s="30">
        <f t="shared" si="7"/>
        <v>75</v>
      </c>
      <c r="C78" s="31" t="s">
        <v>78</v>
      </c>
      <c r="D78" s="31" t="s">
        <v>107</v>
      </c>
      <c r="E78" s="31" t="s">
        <v>163</v>
      </c>
      <c r="F78" s="31" t="s">
        <v>242</v>
      </c>
      <c r="G78" s="31" t="s">
        <v>344</v>
      </c>
      <c r="H78" s="31">
        <v>1</v>
      </c>
      <c r="I78" s="22">
        <v>2</v>
      </c>
      <c r="J78" s="22">
        <f t="shared" si="8"/>
        <v>2</v>
      </c>
      <c r="K78" s="22">
        <v>30</v>
      </c>
      <c r="L78" s="22">
        <v>0.76304700000000003</v>
      </c>
      <c r="M78" s="22">
        <f t="shared" si="9"/>
        <v>7.6304700000000004E-10</v>
      </c>
      <c r="N78" s="15">
        <f t="shared" si="10"/>
        <v>7.6304700000000004E-10</v>
      </c>
      <c r="O78" s="32" t="s">
        <v>438</v>
      </c>
      <c r="P78" s="15"/>
      <c r="Q78" s="15"/>
      <c r="R78" s="15"/>
      <c r="S78" s="15"/>
      <c r="T78" s="16"/>
    </row>
    <row r="79" spans="1:20" s="10" customFormat="1" x14ac:dyDescent="0.2">
      <c r="A79" s="19"/>
      <c r="B79" s="30">
        <f t="shared" si="7"/>
        <v>76</v>
      </c>
      <c r="C79" s="31" t="s">
        <v>79</v>
      </c>
      <c r="D79" s="31" t="s">
        <v>107</v>
      </c>
      <c r="E79" s="31" t="s">
        <v>163</v>
      </c>
      <c r="F79" s="31" t="s">
        <v>243</v>
      </c>
      <c r="G79" s="31" t="s">
        <v>345</v>
      </c>
      <c r="H79" s="31">
        <v>1</v>
      </c>
      <c r="I79" s="22">
        <v>2</v>
      </c>
      <c r="J79" s="22">
        <f t="shared" si="8"/>
        <v>2</v>
      </c>
      <c r="K79" s="22">
        <v>30</v>
      </c>
      <c r="L79" s="22">
        <v>0.76304700000000003</v>
      </c>
      <c r="M79" s="22">
        <f t="shared" si="9"/>
        <v>7.6304700000000004E-10</v>
      </c>
      <c r="N79" s="15">
        <f t="shared" si="10"/>
        <v>7.6304700000000004E-10</v>
      </c>
      <c r="O79" s="32" t="s">
        <v>438</v>
      </c>
      <c r="P79" s="15"/>
      <c r="Q79" s="15"/>
      <c r="R79" s="15"/>
      <c r="S79" s="15"/>
      <c r="T79" s="16"/>
    </row>
    <row r="80" spans="1:20" s="10" customFormat="1" ht="13.5" customHeight="1" x14ac:dyDescent="0.2">
      <c r="A80" s="19"/>
      <c r="B80" s="30">
        <f t="shared" si="7"/>
        <v>77</v>
      </c>
      <c r="C80" s="31" t="s">
        <v>80</v>
      </c>
      <c r="D80" s="31" t="s">
        <v>107</v>
      </c>
      <c r="E80" s="31" t="s">
        <v>163</v>
      </c>
      <c r="F80" s="31" t="s">
        <v>244</v>
      </c>
      <c r="G80" s="31" t="s">
        <v>346</v>
      </c>
      <c r="H80" s="31">
        <v>17</v>
      </c>
      <c r="I80" s="22">
        <v>2</v>
      </c>
      <c r="J80" s="22">
        <f t="shared" si="8"/>
        <v>34</v>
      </c>
      <c r="K80" s="22">
        <v>30</v>
      </c>
      <c r="L80" s="22">
        <v>0.76304700000000003</v>
      </c>
      <c r="M80" s="22">
        <f t="shared" si="9"/>
        <v>7.6304700000000004E-10</v>
      </c>
      <c r="N80" s="15">
        <f t="shared" si="10"/>
        <v>1.2971799000000001E-8</v>
      </c>
      <c r="O80" s="32" t="s">
        <v>438</v>
      </c>
      <c r="P80" s="15"/>
      <c r="Q80" s="15"/>
      <c r="R80" s="15"/>
      <c r="S80" s="15"/>
      <c r="T80" s="16"/>
    </row>
    <row r="81" spans="1:20" s="10" customFormat="1" x14ac:dyDescent="0.2">
      <c r="A81" s="19"/>
      <c r="B81" s="30">
        <f t="shared" si="7"/>
        <v>78</v>
      </c>
      <c r="C81" s="31" t="s">
        <v>81</v>
      </c>
      <c r="D81" s="31" t="s">
        <v>107</v>
      </c>
      <c r="E81" s="31" t="s">
        <v>163</v>
      </c>
      <c r="F81" s="31" t="s">
        <v>245</v>
      </c>
      <c r="G81" s="31" t="s">
        <v>347</v>
      </c>
      <c r="H81" s="31">
        <v>1</v>
      </c>
      <c r="I81" s="22">
        <v>2</v>
      </c>
      <c r="J81" s="22">
        <f t="shared" si="8"/>
        <v>2</v>
      </c>
      <c r="K81" s="22">
        <v>30</v>
      </c>
      <c r="L81" s="22">
        <v>0.76304700000000003</v>
      </c>
      <c r="M81" s="22">
        <f t="shared" si="9"/>
        <v>7.6304700000000004E-10</v>
      </c>
      <c r="N81" s="15">
        <f t="shared" si="10"/>
        <v>7.6304700000000004E-10</v>
      </c>
      <c r="O81" s="32" t="s">
        <v>438</v>
      </c>
      <c r="P81" s="15"/>
      <c r="Q81" s="15"/>
      <c r="R81" s="15"/>
      <c r="S81" s="15"/>
      <c r="T81" s="16"/>
    </row>
    <row r="82" spans="1:20" s="10" customFormat="1" ht="13.5" customHeight="1" x14ac:dyDescent="0.2">
      <c r="A82" s="19"/>
      <c r="B82" s="30">
        <f t="shared" si="7"/>
        <v>79</v>
      </c>
      <c r="C82" s="31" t="s">
        <v>82</v>
      </c>
      <c r="D82" s="31" t="s">
        <v>108</v>
      </c>
      <c r="E82" s="31" t="s">
        <v>163</v>
      </c>
      <c r="F82" s="31" t="s">
        <v>246</v>
      </c>
      <c r="G82" s="31" t="s">
        <v>348</v>
      </c>
      <c r="H82" s="31">
        <v>1</v>
      </c>
      <c r="I82" s="22">
        <v>2</v>
      </c>
      <c r="J82" s="22">
        <f t="shared" si="8"/>
        <v>2</v>
      </c>
      <c r="K82" s="22">
        <v>30</v>
      </c>
      <c r="L82" s="22">
        <v>0.76304700000000003</v>
      </c>
      <c r="M82" s="22">
        <f t="shared" si="9"/>
        <v>7.6304700000000004E-10</v>
      </c>
      <c r="N82" s="15">
        <f t="shared" si="10"/>
        <v>7.6304700000000004E-10</v>
      </c>
      <c r="O82" s="32" t="s">
        <v>438</v>
      </c>
      <c r="P82" s="15"/>
      <c r="Q82" s="15"/>
      <c r="R82" s="15"/>
      <c r="S82" s="15"/>
      <c r="T82" s="16"/>
    </row>
    <row r="83" spans="1:20" s="10" customFormat="1" x14ac:dyDescent="0.2">
      <c r="A83" s="19"/>
      <c r="B83" s="30">
        <f t="shared" si="7"/>
        <v>80</v>
      </c>
      <c r="C83" s="31" t="s">
        <v>83</v>
      </c>
      <c r="D83" s="31" t="s">
        <v>107</v>
      </c>
      <c r="E83" s="31" t="s">
        <v>163</v>
      </c>
      <c r="F83" s="31" t="s">
        <v>247</v>
      </c>
      <c r="G83" s="31" t="s">
        <v>349</v>
      </c>
      <c r="H83" s="31">
        <v>1</v>
      </c>
      <c r="I83" s="22">
        <v>2</v>
      </c>
      <c r="J83" s="22">
        <f t="shared" si="8"/>
        <v>2</v>
      </c>
      <c r="K83" s="22">
        <v>30</v>
      </c>
      <c r="L83" s="22">
        <v>0.76304700000000003</v>
      </c>
      <c r="M83" s="22">
        <f t="shared" si="9"/>
        <v>7.6304700000000004E-10</v>
      </c>
      <c r="N83" s="15">
        <f t="shared" si="10"/>
        <v>7.6304700000000004E-10</v>
      </c>
      <c r="O83" s="32" t="s">
        <v>438</v>
      </c>
      <c r="P83" s="15"/>
      <c r="Q83" s="15"/>
      <c r="R83" s="15"/>
      <c r="S83" s="15"/>
      <c r="T83" s="16"/>
    </row>
    <row r="84" spans="1:20" s="10" customFormat="1" ht="13.5" customHeight="1" x14ac:dyDescent="0.2">
      <c r="A84" s="19"/>
      <c r="B84" s="30">
        <f t="shared" si="7"/>
        <v>81</v>
      </c>
      <c r="C84" s="31" t="s">
        <v>84</v>
      </c>
      <c r="D84" s="31" t="s">
        <v>107</v>
      </c>
      <c r="E84" s="31" t="s">
        <v>163</v>
      </c>
      <c r="F84" s="31" t="s">
        <v>248</v>
      </c>
      <c r="G84" s="31" t="s">
        <v>350</v>
      </c>
      <c r="H84" s="31">
        <v>1</v>
      </c>
      <c r="I84" s="22">
        <v>2</v>
      </c>
      <c r="J84" s="22">
        <f t="shared" si="8"/>
        <v>2</v>
      </c>
      <c r="K84" s="22">
        <v>30</v>
      </c>
      <c r="L84" s="22">
        <v>0.76304700000000003</v>
      </c>
      <c r="M84" s="22">
        <f t="shared" si="9"/>
        <v>7.6304700000000004E-10</v>
      </c>
      <c r="N84" s="15">
        <f t="shared" si="10"/>
        <v>7.6304700000000004E-10</v>
      </c>
      <c r="O84" s="32" t="s">
        <v>438</v>
      </c>
      <c r="P84" s="15"/>
      <c r="Q84" s="15"/>
      <c r="R84" s="15"/>
      <c r="S84" s="15"/>
      <c r="T84" s="16"/>
    </row>
    <row r="85" spans="1:20" s="10" customFormat="1" x14ac:dyDescent="0.2">
      <c r="A85" s="19"/>
      <c r="B85" s="30">
        <f t="shared" si="7"/>
        <v>82</v>
      </c>
      <c r="C85" s="31" t="s">
        <v>85</v>
      </c>
      <c r="D85" s="31" t="s">
        <v>107</v>
      </c>
      <c r="E85" s="31" t="s">
        <v>163</v>
      </c>
      <c r="F85" s="31" t="s">
        <v>249</v>
      </c>
      <c r="G85" s="31" t="s">
        <v>351</v>
      </c>
      <c r="H85" s="31">
        <v>1</v>
      </c>
      <c r="I85" s="22">
        <v>2</v>
      </c>
      <c r="J85" s="22">
        <f t="shared" si="8"/>
        <v>2</v>
      </c>
      <c r="K85" s="22">
        <v>30</v>
      </c>
      <c r="L85" s="22">
        <v>0.76304700000000003</v>
      </c>
      <c r="M85" s="22">
        <f t="shared" si="9"/>
        <v>7.6304700000000004E-10</v>
      </c>
      <c r="N85" s="15">
        <f t="shared" si="10"/>
        <v>7.6304700000000004E-10</v>
      </c>
      <c r="O85" s="32" t="s">
        <v>438</v>
      </c>
      <c r="P85" s="15"/>
      <c r="Q85" s="15"/>
      <c r="R85" s="15"/>
      <c r="S85" s="15"/>
      <c r="T85" s="16"/>
    </row>
    <row r="86" spans="1:20" s="10" customFormat="1" ht="13.5" customHeight="1" x14ac:dyDescent="0.2">
      <c r="A86" s="19"/>
      <c r="B86" s="30">
        <f t="shared" si="7"/>
        <v>83</v>
      </c>
      <c r="C86" s="31" t="s">
        <v>86</v>
      </c>
      <c r="D86" s="31" t="s">
        <v>107</v>
      </c>
      <c r="E86" s="31" t="s">
        <v>163</v>
      </c>
      <c r="F86" s="31" t="s">
        <v>250</v>
      </c>
      <c r="G86" s="31" t="s">
        <v>352</v>
      </c>
      <c r="H86" s="31">
        <v>1</v>
      </c>
      <c r="I86" s="22">
        <v>2</v>
      </c>
      <c r="J86" s="22">
        <f t="shared" si="8"/>
        <v>2</v>
      </c>
      <c r="K86" s="22">
        <v>30</v>
      </c>
      <c r="L86" s="22">
        <v>0.76304700000000003</v>
      </c>
      <c r="M86" s="22">
        <f t="shared" si="9"/>
        <v>7.6304700000000004E-10</v>
      </c>
      <c r="N86" s="15">
        <f t="shared" si="10"/>
        <v>7.6304700000000004E-10</v>
      </c>
      <c r="O86" s="32" t="s">
        <v>438</v>
      </c>
      <c r="P86" s="15"/>
      <c r="Q86" s="15"/>
      <c r="R86" s="15"/>
      <c r="S86" s="15"/>
      <c r="T86" s="16"/>
    </row>
    <row r="87" spans="1:20" s="10" customFormat="1" x14ac:dyDescent="0.2">
      <c r="A87" s="19"/>
      <c r="B87" s="30">
        <f t="shared" si="7"/>
        <v>84</v>
      </c>
      <c r="C87" s="31" t="s">
        <v>87</v>
      </c>
      <c r="D87" s="31" t="s">
        <v>107</v>
      </c>
      <c r="E87" s="31" t="s">
        <v>163</v>
      </c>
      <c r="F87" s="31" t="s">
        <v>251</v>
      </c>
      <c r="G87" s="31" t="s">
        <v>353</v>
      </c>
      <c r="H87" s="31">
        <v>1</v>
      </c>
      <c r="I87" s="22">
        <v>2</v>
      </c>
      <c r="J87" s="22">
        <f t="shared" si="8"/>
        <v>2</v>
      </c>
      <c r="K87" s="22">
        <v>30</v>
      </c>
      <c r="L87" s="22">
        <v>0.76304700000000003</v>
      </c>
      <c r="M87" s="22">
        <f t="shared" si="9"/>
        <v>7.6304700000000004E-10</v>
      </c>
      <c r="N87" s="15">
        <f t="shared" si="10"/>
        <v>7.6304700000000004E-10</v>
      </c>
      <c r="O87" s="32" t="s">
        <v>438</v>
      </c>
      <c r="P87" s="15"/>
      <c r="Q87" s="15"/>
      <c r="R87" s="15"/>
      <c r="S87" s="15"/>
      <c r="T87" s="16"/>
    </row>
    <row r="88" spans="1:20" s="10" customFormat="1" ht="13.5" customHeight="1" x14ac:dyDescent="0.2">
      <c r="A88" s="19"/>
      <c r="B88" s="30">
        <f t="shared" si="7"/>
        <v>85</v>
      </c>
      <c r="C88" s="31" t="s">
        <v>88</v>
      </c>
      <c r="D88" s="31" t="s">
        <v>107</v>
      </c>
      <c r="E88" s="31" t="s">
        <v>163</v>
      </c>
      <c r="F88" s="31" t="s">
        <v>252</v>
      </c>
      <c r="G88" s="31" t="s">
        <v>354</v>
      </c>
      <c r="H88" s="31">
        <v>2</v>
      </c>
      <c r="I88" s="22">
        <v>2</v>
      </c>
      <c r="J88" s="22">
        <f t="shared" si="8"/>
        <v>4</v>
      </c>
      <c r="K88" s="22">
        <v>30</v>
      </c>
      <c r="L88" s="22">
        <v>0.76304700000000003</v>
      </c>
      <c r="M88" s="22">
        <f t="shared" si="9"/>
        <v>7.6304700000000004E-10</v>
      </c>
      <c r="N88" s="15">
        <f t="shared" si="10"/>
        <v>1.5260940000000001E-9</v>
      </c>
      <c r="O88" s="32" t="s">
        <v>438</v>
      </c>
      <c r="P88" s="15"/>
      <c r="Q88" s="15"/>
      <c r="R88" s="15"/>
      <c r="S88" s="15"/>
      <c r="T88" s="16"/>
    </row>
    <row r="89" spans="1:20" s="10" customFormat="1" x14ac:dyDescent="0.2">
      <c r="A89" s="19"/>
      <c r="B89" s="30">
        <f t="shared" si="7"/>
        <v>86</v>
      </c>
      <c r="C89" s="31" t="s">
        <v>89</v>
      </c>
      <c r="D89" s="31" t="s">
        <v>107</v>
      </c>
      <c r="E89" s="31" t="s">
        <v>163</v>
      </c>
      <c r="F89" s="31" t="s">
        <v>253</v>
      </c>
      <c r="G89" s="31" t="s">
        <v>355</v>
      </c>
      <c r="H89" s="31">
        <v>2</v>
      </c>
      <c r="I89" s="22">
        <v>2</v>
      </c>
      <c r="J89" s="22">
        <f t="shared" si="8"/>
        <v>4</v>
      </c>
      <c r="K89" s="22">
        <v>30</v>
      </c>
      <c r="L89" s="22">
        <v>0.76304700000000003</v>
      </c>
      <c r="M89" s="22">
        <f t="shared" si="9"/>
        <v>7.6304700000000004E-10</v>
      </c>
      <c r="N89" s="15">
        <f t="shared" si="10"/>
        <v>1.5260940000000001E-9</v>
      </c>
      <c r="O89" s="32" t="s">
        <v>438</v>
      </c>
      <c r="P89" s="15"/>
      <c r="Q89" s="15"/>
      <c r="R89" s="15"/>
      <c r="S89" s="15"/>
      <c r="T89" s="16"/>
    </row>
    <row r="90" spans="1:20" s="10" customFormat="1" ht="13.5" customHeight="1" x14ac:dyDescent="0.2">
      <c r="A90" s="19"/>
      <c r="B90" s="30">
        <f t="shared" si="7"/>
        <v>87</v>
      </c>
      <c r="C90" s="31" t="s">
        <v>90</v>
      </c>
      <c r="D90" s="31" t="s">
        <v>107</v>
      </c>
      <c r="E90" s="31" t="s">
        <v>163</v>
      </c>
      <c r="F90" s="31" t="s">
        <v>254</v>
      </c>
      <c r="G90" s="31" t="s">
        <v>356</v>
      </c>
      <c r="H90" s="31">
        <v>1</v>
      </c>
      <c r="I90" s="22">
        <v>2</v>
      </c>
      <c r="J90" s="22">
        <f t="shared" si="8"/>
        <v>2</v>
      </c>
      <c r="K90" s="22">
        <v>30</v>
      </c>
      <c r="L90" s="22">
        <v>0.76304700000000003</v>
      </c>
      <c r="M90" s="22">
        <f t="shared" si="9"/>
        <v>7.6304700000000004E-10</v>
      </c>
      <c r="N90" s="15">
        <f t="shared" si="10"/>
        <v>7.6304700000000004E-10</v>
      </c>
      <c r="O90" s="32" t="s">
        <v>438</v>
      </c>
      <c r="P90" s="15"/>
      <c r="Q90" s="15"/>
      <c r="R90" s="15"/>
      <c r="S90" s="15"/>
      <c r="T90" s="16"/>
    </row>
    <row r="91" spans="1:20" s="10" customFormat="1" x14ac:dyDescent="0.2">
      <c r="A91" s="19"/>
      <c r="B91" s="30">
        <f t="shared" si="7"/>
        <v>88</v>
      </c>
      <c r="C91" s="31" t="s">
        <v>91</v>
      </c>
      <c r="D91" s="31" t="s">
        <v>136</v>
      </c>
      <c r="E91" s="31" t="s">
        <v>165</v>
      </c>
      <c r="F91" s="31" t="s">
        <v>255</v>
      </c>
      <c r="G91" s="31" t="s">
        <v>357</v>
      </c>
      <c r="H91" s="31">
        <v>7</v>
      </c>
      <c r="I91" s="22">
        <v>6</v>
      </c>
      <c r="J91" s="22">
        <f t="shared" si="8"/>
        <v>42</v>
      </c>
      <c r="K91" s="22">
        <v>55</v>
      </c>
      <c r="L91" s="22">
        <v>1.19</v>
      </c>
      <c r="M91" s="22">
        <f t="shared" si="9"/>
        <v>1.19E-9</v>
      </c>
      <c r="N91" s="15">
        <f t="shared" si="10"/>
        <v>8.3300000000000008E-9</v>
      </c>
      <c r="O91" s="32" t="s">
        <v>441</v>
      </c>
      <c r="P91" s="15"/>
      <c r="Q91" s="15"/>
      <c r="R91" s="15"/>
      <c r="S91" s="15"/>
      <c r="T91" s="16"/>
    </row>
    <row r="92" spans="1:20" s="10" customFormat="1" ht="13.5" customHeight="1" x14ac:dyDescent="0.2">
      <c r="A92" s="19"/>
      <c r="B92" s="30">
        <f t="shared" si="7"/>
        <v>89</v>
      </c>
      <c r="C92" s="31" t="s">
        <v>92</v>
      </c>
      <c r="D92" s="31" t="s">
        <v>114</v>
      </c>
      <c r="E92" s="31" t="s">
        <v>166</v>
      </c>
      <c r="F92" s="31" t="s">
        <v>256</v>
      </c>
      <c r="G92" s="31" t="s">
        <v>358</v>
      </c>
      <c r="H92" s="31">
        <v>2</v>
      </c>
      <c r="I92" s="22">
        <v>3</v>
      </c>
      <c r="J92" s="22">
        <f t="shared" si="8"/>
        <v>6</v>
      </c>
      <c r="K92" s="22"/>
      <c r="L92" s="22">
        <v>1.19</v>
      </c>
      <c r="M92" s="22">
        <f t="shared" si="9"/>
        <v>1.19E-9</v>
      </c>
      <c r="N92" s="15">
        <f t="shared" si="10"/>
        <v>2.3800000000000001E-9</v>
      </c>
      <c r="O92" s="32" t="s">
        <v>440</v>
      </c>
      <c r="P92" s="15"/>
      <c r="Q92" s="15"/>
      <c r="R92" s="15"/>
      <c r="S92" s="15"/>
      <c r="T92" s="16"/>
    </row>
    <row r="93" spans="1:20" s="10" customFormat="1" x14ac:dyDescent="0.2">
      <c r="A93" s="19"/>
      <c r="B93" s="30">
        <f t="shared" si="7"/>
        <v>90</v>
      </c>
      <c r="C93" s="31" t="s">
        <v>93</v>
      </c>
      <c r="D93" s="31" t="s">
        <v>137</v>
      </c>
      <c r="E93" s="31" t="s">
        <v>159</v>
      </c>
      <c r="F93" s="31" t="s">
        <v>137</v>
      </c>
      <c r="G93" s="31" t="s">
        <v>359</v>
      </c>
      <c r="H93" s="31">
        <v>1</v>
      </c>
      <c r="I93" s="22">
        <v>12</v>
      </c>
      <c r="J93" s="22">
        <f t="shared" si="8"/>
        <v>12</v>
      </c>
      <c r="K93" s="22">
        <v>30</v>
      </c>
      <c r="L93" s="22">
        <v>17.389659999999999</v>
      </c>
      <c r="M93" s="22">
        <f t="shared" si="9"/>
        <v>1.738966E-8</v>
      </c>
      <c r="N93" s="15">
        <f t="shared" si="10"/>
        <v>1.738966E-8</v>
      </c>
      <c r="O93" s="32" t="s">
        <v>396</v>
      </c>
      <c r="P93" s="15"/>
      <c r="Q93" s="15"/>
      <c r="R93" s="15"/>
      <c r="S93" s="15"/>
      <c r="T93" s="16"/>
    </row>
    <row r="94" spans="1:20" s="10" customFormat="1" ht="13.5" customHeight="1" x14ac:dyDescent="0.2">
      <c r="A94" s="19"/>
      <c r="B94" s="30">
        <f t="shared" si="7"/>
        <v>91</v>
      </c>
      <c r="C94" s="31" t="s">
        <v>94</v>
      </c>
      <c r="D94" s="31" t="s">
        <v>138</v>
      </c>
      <c r="E94" s="31" t="s">
        <v>154</v>
      </c>
      <c r="F94" s="31" t="s">
        <v>257</v>
      </c>
      <c r="G94" s="31" t="s">
        <v>360</v>
      </c>
      <c r="H94" s="31">
        <v>1</v>
      </c>
      <c r="I94" s="22">
        <v>64</v>
      </c>
      <c r="J94" s="22">
        <f t="shared" si="8"/>
        <v>64</v>
      </c>
      <c r="K94" s="22">
        <v>55</v>
      </c>
      <c r="L94" s="22">
        <v>1.1200000000000001</v>
      </c>
      <c r="M94" s="22">
        <f t="shared" si="9"/>
        <v>1.1200000000000001E-9</v>
      </c>
      <c r="N94" s="15">
        <f t="shared" si="10"/>
        <v>1.1200000000000001E-9</v>
      </c>
      <c r="O94" s="37" t="s">
        <v>406</v>
      </c>
      <c r="P94" s="15"/>
      <c r="Q94" s="15"/>
      <c r="R94" s="15"/>
      <c r="S94" s="15"/>
      <c r="T94" s="16"/>
    </row>
    <row r="95" spans="1:20" s="10" customFormat="1" x14ac:dyDescent="0.2">
      <c r="A95" s="19"/>
      <c r="B95" s="30">
        <f t="shared" si="7"/>
        <v>92</v>
      </c>
      <c r="C95" s="31" t="s">
        <v>95</v>
      </c>
      <c r="D95" s="31" t="s">
        <v>139</v>
      </c>
      <c r="E95" s="31" t="s">
        <v>167</v>
      </c>
      <c r="F95" s="31" t="s">
        <v>258</v>
      </c>
      <c r="G95" s="31" t="s">
        <v>361</v>
      </c>
      <c r="H95" s="31">
        <v>2</v>
      </c>
      <c r="I95" s="22">
        <v>8</v>
      </c>
      <c r="J95" s="22">
        <f t="shared" si="8"/>
        <v>16</v>
      </c>
      <c r="K95" s="22">
        <v>55</v>
      </c>
      <c r="L95" s="22">
        <v>0.4</v>
      </c>
      <c r="M95" s="22">
        <f t="shared" si="9"/>
        <v>4.0000000000000001E-10</v>
      </c>
      <c r="N95" s="15">
        <f t="shared" si="10"/>
        <v>8.0000000000000003E-10</v>
      </c>
      <c r="O95" s="37" t="s">
        <v>397</v>
      </c>
      <c r="P95" s="15"/>
      <c r="Q95" s="15"/>
      <c r="R95" s="15"/>
      <c r="S95" s="15"/>
      <c r="T95" s="16"/>
    </row>
    <row r="96" spans="1:20" s="10" customFormat="1" ht="13.5" customHeight="1" x14ac:dyDescent="0.2">
      <c r="A96" s="19"/>
      <c r="B96" s="30">
        <f t="shared" si="7"/>
        <v>93</v>
      </c>
      <c r="C96" s="31" t="s">
        <v>96</v>
      </c>
      <c r="D96" s="31" t="s">
        <v>139</v>
      </c>
      <c r="E96" s="31" t="s">
        <v>168</v>
      </c>
      <c r="F96" s="31" t="s">
        <v>259</v>
      </c>
      <c r="G96" s="31" t="s">
        <v>362</v>
      </c>
      <c r="H96" s="31">
        <v>1</v>
      </c>
      <c r="I96" s="22">
        <v>8</v>
      </c>
      <c r="J96" s="22">
        <f t="shared" si="8"/>
        <v>8</v>
      </c>
      <c r="K96" s="22">
        <v>55</v>
      </c>
      <c r="L96" s="22">
        <v>0.1</v>
      </c>
      <c r="M96" s="22">
        <f t="shared" si="9"/>
        <v>1E-10</v>
      </c>
      <c r="N96" s="15">
        <f t="shared" si="10"/>
        <v>1E-10</v>
      </c>
      <c r="O96" s="37" t="s">
        <v>398</v>
      </c>
      <c r="P96" s="15"/>
      <c r="Q96" s="15"/>
      <c r="R96" s="15"/>
      <c r="S96" s="15"/>
      <c r="T96" s="16"/>
    </row>
    <row r="97" spans="1:20" s="10" customFormat="1" x14ac:dyDescent="0.2">
      <c r="A97" s="19"/>
      <c r="B97" s="30">
        <f t="shared" si="7"/>
        <v>94</v>
      </c>
      <c r="C97" s="31" t="s">
        <v>97</v>
      </c>
      <c r="D97" s="31" t="s">
        <v>140</v>
      </c>
      <c r="E97" s="31" t="s">
        <v>169</v>
      </c>
      <c r="F97" s="31" t="s">
        <v>260</v>
      </c>
      <c r="G97" s="31" t="s">
        <v>363</v>
      </c>
      <c r="H97" s="31">
        <v>1</v>
      </c>
      <c r="I97" s="22">
        <v>16</v>
      </c>
      <c r="J97" s="22">
        <f t="shared" si="8"/>
        <v>16</v>
      </c>
      <c r="K97" s="22">
        <v>55</v>
      </c>
      <c r="L97" s="22">
        <v>1</v>
      </c>
      <c r="M97" s="22">
        <f t="shared" si="9"/>
        <v>1.0000000000000001E-9</v>
      </c>
      <c r="N97" s="15">
        <f t="shared" si="10"/>
        <v>1.0000000000000001E-9</v>
      </c>
      <c r="O97" s="37" t="s">
        <v>400</v>
      </c>
      <c r="P97" s="15"/>
      <c r="Q97" s="15"/>
      <c r="R97" s="15"/>
      <c r="S97" s="15"/>
      <c r="T97" s="16"/>
    </row>
    <row r="98" spans="1:20" s="10" customFormat="1" ht="13.5" customHeight="1" x14ac:dyDescent="0.2">
      <c r="A98" s="19"/>
      <c r="B98" s="30">
        <f t="shared" si="7"/>
        <v>95</v>
      </c>
      <c r="C98" s="31" t="s">
        <v>98</v>
      </c>
      <c r="D98" s="31" t="s">
        <v>139</v>
      </c>
      <c r="E98" s="31" t="s">
        <v>167</v>
      </c>
      <c r="F98" s="31" t="s">
        <v>261</v>
      </c>
      <c r="G98" s="31" t="s">
        <v>364</v>
      </c>
      <c r="H98" s="31">
        <v>1</v>
      </c>
      <c r="I98" s="22">
        <v>8</v>
      </c>
      <c r="J98" s="22">
        <f t="shared" si="8"/>
        <v>8</v>
      </c>
      <c r="K98" s="22">
        <v>55</v>
      </c>
      <c r="L98" s="22">
        <v>3.3</v>
      </c>
      <c r="M98" s="22">
        <f t="shared" si="9"/>
        <v>3.2999999999999998E-9</v>
      </c>
      <c r="N98" s="15">
        <f t="shared" si="10"/>
        <v>3.2999999999999998E-9</v>
      </c>
      <c r="O98" s="32" t="s">
        <v>404</v>
      </c>
      <c r="P98" s="15"/>
      <c r="Q98" s="15"/>
      <c r="R98" s="15"/>
      <c r="S98" s="15"/>
      <c r="T98" s="16"/>
    </row>
    <row r="99" spans="1:20" s="10" customFormat="1" x14ac:dyDescent="0.2">
      <c r="A99" s="19"/>
      <c r="B99" s="30">
        <f t="shared" si="7"/>
        <v>96</v>
      </c>
      <c r="C99" s="31" t="s">
        <v>99</v>
      </c>
      <c r="D99" s="31" t="s">
        <v>141</v>
      </c>
      <c r="E99" s="31" t="s">
        <v>168</v>
      </c>
      <c r="F99" s="31" t="s">
        <v>262</v>
      </c>
      <c r="G99" s="31" t="s">
        <v>365</v>
      </c>
      <c r="H99" s="31">
        <v>2</v>
      </c>
      <c r="I99" s="22">
        <v>14</v>
      </c>
      <c r="J99" s="22">
        <f t="shared" si="8"/>
        <v>28</v>
      </c>
      <c r="K99" s="22">
        <v>55</v>
      </c>
      <c r="L99" s="22">
        <v>1.1200000000000001</v>
      </c>
      <c r="M99" s="22">
        <f t="shared" si="9"/>
        <v>1.1200000000000001E-9</v>
      </c>
      <c r="N99" s="15">
        <f t="shared" si="10"/>
        <v>2.2400000000000001E-9</v>
      </c>
      <c r="O99" s="37" t="s">
        <v>399</v>
      </c>
      <c r="P99" s="15"/>
      <c r="Q99" s="15"/>
      <c r="R99" s="15"/>
      <c r="S99" s="15"/>
      <c r="T99" s="16"/>
    </row>
    <row r="100" spans="1:20" s="10" customFormat="1" ht="13.5" customHeight="1" x14ac:dyDescent="0.2">
      <c r="A100" s="19"/>
      <c r="B100" s="30">
        <f t="shared" si="7"/>
        <v>97</v>
      </c>
      <c r="C100" s="31" t="s">
        <v>100</v>
      </c>
      <c r="D100" s="31" t="s">
        <v>139</v>
      </c>
      <c r="E100" s="31" t="s">
        <v>169</v>
      </c>
      <c r="F100" s="31" t="s">
        <v>263</v>
      </c>
      <c r="G100" s="31" t="s">
        <v>366</v>
      </c>
      <c r="H100" s="31">
        <v>1</v>
      </c>
      <c r="I100" s="22">
        <v>8</v>
      </c>
      <c r="J100" s="22">
        <f t="shared" ref="J100:J106" si="11">I100*H100</f>
        <v>8</v>
      </c>
      <c r="K100" s="22">
        <v>55</v>
      </c>
      <c r="L100" s="22">
        <v>1</v>
      </c>
      <c r="M100" s="22">
        <f t="shared" ref="M100:M106" si="12">L100/1000000000</f>
        <v>1.0000000000000001E-9</v>
      </c>
      <c r="N100" s="15">
        <f t="shared" ref="N100:N106" si="13">M100*H100</f>
        <v>1.0000000000000001E-9</v>
      </c>
      <c r="O100" s="38" t="s">
        <v>400</v>
      </c>
      <c r="P100" s="15"/>
      <c r="Q100" s="15"/>
      <c r="R100" s="15"/>
      <c r="S100" s="15"/>
      <c r="T100" s="16"/>
    </row>
    <row r="101" spans="1:20" s="10" customFormat="1" x14ac:dyDescent="0.2">
      <c r="A101" s="19"/>
      <c r="B101" s="30">
        <f t="shared" si="7"/>
        <v>98</v>
      </c>
      <c r="C101" s="31" t="s">
        <v>101</v>
      </c>
      <c r="D101" s="31" t="s">
        <v>142</v>
      </c>
      <c r="E101" s="31" t="s">
        <v>167</v>
      </c>
      <c r="F101" s="31" t="s">
        <v>264</v>
      </c>
      <c r="G101" s="31" t="s">
        <v>367</v>
      </c>
      <c r="H101" s="31">
        <v>1</v>
      </c>
      <c r="I101" s="22">
        <v>16</v>
      </c>
      <c r="J101" s="22">
        <f t="shared" si="11"/>
        <v>16</v>
      </c>
      <c r="K101" s="22">
        <v>55</v>
      </c>
      <c r="L101" s="22">
        <v>5.6</v>
      </c>
      <c r="M101" s="22">
        <f t="shared" si="12"/>
        <v>5.5999999999999997E-9</v>
      </c>
      <c r="N101" s="15">
        <f t="shared" si="13"/>
        <v>5.5999999999999997E-9</v>
      </c>
      <c r="O101" s="37" t="s">
        <v>401</v>
      </c>
      <c r="P101" s="15"/>
      <c r="Q101" s="15"/>
      <c r="R101" s="15"/>
      <c r="S101" s="15"/>
      <c r="T101" s="16"/>
    </row>
    <row r="102" spans="1:20" s="10" customFormat="1" ht="13.5" customHeight="1" x14ac:dyDescent="0.2">
      <c r="A102" s="19"/>
      <c r="B102" s="30">
        <f t="shared" si="7"/>
        <v>99</v>
      </c>
      <c r="C102" s="31" t="s">
        <v>102</v>
      </c>
      <c r="D102" s="31" t="s">
        <v>143</v>
      </c>
      <c r="E102" s="31" t="s">
        <v>167</v>
      </c>
      <c r="F102" s="31" t="s">
        <v>265</v>
      </c>
      <c r="G102" s="31" t="s">
        <v>368</v>
      </c>
      <c r="H102" s="31">
        <v>1</v>
      </c>
      <c r="I102" s="22">
        <v>6</v>
      </c>
      <c r="J102" s="22">
        <f t="shared" si="11"/>
        <v>6</v>
      </c>
      <c r="K102" s="22">
        <v>55</v>
      </c>
      <c r="L102" s="22">
        <v>3.1</v>
      </c>
      <c r="M102" s="22">
        <f t="shared" si="12"/>
        <v>3.1E-9</v>
      </c>
      <c r="N102" s="15">
        <f t="shared" si="13"/>
        <v>3.1E-9</v>
      </c>
      <c r="O102" s="37" t="s">
        <v>402</v>
      </c>
      <c r="P102" s="15"/>
      <c r="Q102" s="15"/>
      <c r="R102" s="15"/>
      <c r="S102" s="15"/>
      <c r="T102" s="16"/>
    </row>
    <row r="103" spans="1:20" s="10" customFormat="1" x14ac:dyDescent="0.2">
      <c r="A103" s="19"/>
      <c r="B103" s="30">
        <f t="shared" si="7"/>
        <v>100</v>
      </c>
      <c r="C103" s="31" t="s">
        <v>103</v>
      </c>
      <c r="D103" s="31" t="s">
        <v>144</v>
      </c>
      <c r="E103" s="31" t="s">
        <v>167</v>
      </c>
      <c r="F103" s="31" t="s">
        <v>266</v>
      </c>
      <c r="G103" s="31" t="s">
        <v>369</v>
      </c>
      <c r="H103" s="31">
        <v>1</v>
      </c>
      <c r="I103" s="22">
        <v>16</v>
      </c>
      <c r="J103" s="22">
        <f t="shared" si="11"/>
        <v>16</v>
      </c>
      <c r="K103" s="22">
        <v>55</v>
      </c>
      <c r="L103" s="22">
        <v>0.1</v>
      </c>
      <c r="M103" s="22">
        <f t="shared" si="12"/>
        <v>1E-10</v>
      </c>
      <c r="N103" s="15">
        <f t="shared" si="13"/>
        <v>1E-10</v>
      </c>
      <c r="O103" s="37" t="s">
        <v>403</v>
      </c>
      <c r="P103" s="15"/>
      <c r="Q103" s="15"/>
      <c r="R103" s="15"/>
      <c r="S103" s="15"/>
      <c r="T103" s="16"/>
    </row>
    <row r="104" spans="1:20" s="10" customFormat="1" ht="13.5" customHeight="1" x14ac:dyDescent="0.2">
      <c r="A104" s="19"/>
      <c r="B104" s="30">
        <f t="shared" si="7"/>
        <v>101</v>
      </c>
      <c r="C104" s="31" t="s">
        <v>104</v>
      </c>
      <c r="D104" s="31" t="s">
        <v>139</v>
      </c>
      <c r="E104" s="31" t="s">
        <v>168</v>
      </c>
      <c r="F104" s="31" t="s">
        <v>267</v>
      </c>
      <c r="G104" s="31" t="s">
        <v>370</v>
      </c>
      <c r="H104" s="31">
        <v>1</v>
      </c>
      <c r="I104" s="22">
        <v>8</v>
      </c>
      <c r="J104" s="22">
        <f t="shared" si="11"/>
        <v>8</v>
      </c>
      <c r="K104" s="22">
        <v>55</v>
      </c>
      <c r="L104" s="22">
        <v>1.1200000000000001</v>
      </c>
      <c r="M104" s="22">
        <f t="shared" si="12"/>
        <v>1.1200000000000001E-9</v>
      </c>
      <c r="N104" s="15">
        <f t="shared" si="13"/>
        <v>1.1200000000000001E-9</v>
      </c>
      <c r="O104" s="37" t="s">
        <v>399</v>
      </c>
      <c r="P104" s="15"/>
      <c r="Q104" s="15"/>
      <c r="R104" s="15"/>
      <c r="S104" s="15"/>
      <c r="T104" s="16"/>
    </row>
    <row r="105" spans="1:20" s="10" customFormat="1" x14ac:dyDescent="0.2">
      <c r="A105" s="19"/>
      <c r="B105" s="30">
        <f t="shared" si="7"/>
        <v>102</v>
      </c>
      <c r="C105" s="31" t="s">
        <v>105</v>
      </c>
      <c r="D105" s="31" t="s">
        <v>145</v>
      </c>
      <c r="E105" s="31" t="s">
        <v>162</v>
      </c>
      <c r="F105" s="31" t="s">
        <v>268</v>
      </c>
      <c r="G105" s="31" t="s">
        <v>371</v>
      </c>
      <c r="H105" s="31">
        <v>1</v>
      </c>
      <c r="I105" s="22">
        <v>2</v>
      </c>
      <c r="J105" s="22">
        <f t="shared" si="11"/>
        <v>2</v>
      </c>
      <c r="K105" s="22">
        <v>55</v>
      </c>
      <c r="L105" s="22">
        <v>44.283499999999997</v>
      </c>
      <c r="M105" s="22">
        <f t="shared" si="12"/>
        <v>4.4283499999999994E-8</v>
      </c>
      <c r="N105" s="15">
        <f t="shared" si="13"/>
        <v>4.4283499999999994E-8</v>
      </c>
      <c r="O105" s="32" t="s">
        <v>405</v>
      </c>
      <c r="P105" s="15"/>
      <c r="Q105" s="15"/>
      <c r="R105" s="15"/>
      <c r="S105" s="15"/>
      <c r="T105" s="16"/>
    </row>
    <row r="106" spans="1:20" s="10" customFormat="1" x14ac:dyDescent="0.2">
      <c r="A106" s="19"/>
      <c r="B106" s="30">
        <f t="shared" si="7"/>
        <v>103</v>
      </c>
      <c r="C106" s="31"/>
      <c r="D106" s="31"/>
      <c r="E106" s="31"/>
      <c r="F106" s="31"/>
      <c r="G106" s="31"/>
      <c r="H106" s="31"/>
      <c r="I106" s="22"/>
      <c r="J106" s="22">
        <f t="shared" si="11"/>
        <v>0</v>
      </c>
      <c r="K106" s="22"/>
      <c r="L106" s="22"/>
      <c r="M106" s="22">
        <f t="shared" si="12"/>
        <v>0</v>
      </c>
      <c r="N106" s="15">
        <f t="shared" si="13"/>
        <v>0</v>
      </c>
      <c r="O106" s="37"/>
      <c r="P106" s="15"/>
      <c r="Q106" s="15"/>
      <c r="R106" s="15"/>
      <c r="S106" s="15"/>
      <c r="T106" s="16"/>
    </row>
    <row r="107" spans="1:20" x14ac:dyDescent="0.2">
      <c r="A107" s="1"/>
      <c r="B107" s="39"/>
      <c r="C107" s="39"/>
      <c r="D107" s="6"/>
      <c r="E107" s="4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2"/>
    </row>
    <row r="108" spans="1:20" x14ac:dyDescent="0.2">
      <c r="A108" s="11"/>
      <c r="B108" s="5"/>
      <c r="C108" s="5"/>
      <c r="D108" s="6"/>
      <c r="E108" s="6"/>
      <c r="F108" s="6"/>
      <c r="G108" s="6"/>
      <c r="H108" s="11"/>
      <c r="J108" s="29">
        <f>SUM(J4:J106)</f>
        <v>1108</v>
      </c>
      <c r="K108" s="29" t="s">
        <v>375</v>
      </c>
      <c r="L108" s="11"/>
      <c r="M108" s="11"/>
      <c r="N108" s="29">
        <f>SUM(N4:N106)</f>
        <v>3.0048703759999982E-6</v>
      </c>
      <c r="O108" s="29" t="s">
        <v>383</v>
      </c>
      <c r="P108" s="11"/>
      <c r="Q108" s="11"/>
      <c r="R108" s="11"/>
      <c r="S108" s="11"/>
      <c r="T108" s="12"/>
    </row>
    <row r="109" spans="1:20" x14ac:dyDescent="0.2">
      <c r="A109" s="11"/>
      <c r="B109" s="5"/>
      <c r="C109" s="5"/>
      <c r="D109" s="6"/>
      <c r="E109" s="6"/>
      <c r="F109" s="6"/>
      <c r="G109" s="6"/>
      <c r="H109" s="6"/>
      <c r="J109" s="6">
        <v>6.8999999999999994E-11</v>
      </c>
      <c r="K109" s="6" t="s">
        <v>381</v>
      </c>
      <c r="L109" s="6"/>
      <c r="M109" s="6"/>
      <c r="N109" s="11"/>
      <c r="O109" s="11"/>
      <c r="P109" s="11"/>
      <c r="Q109" s="11"/>
      <c r="R109" s="11"/>
      <c r="S109" s="11"/>
      <c r="T109" s="12"/>
    </row>
    <row r="110" spans="1:20" x14ac:dyDescent="0.2">
      <c r="A110" s="11"/>
      <c r="B110" s="5"/>
      <c r="C110" s="5"/>
      <c r="D110" s="6"/>
      <c r="E110" s="6"/>
      <c r="F110" s="6"/>
      <c r="G110" s="6"/>
      <c r="H110" s="6" t="s">
        <v>1</v>
      </c>
      <c r="I110" s="6"/>
      <c r="J110" s="6">
        <f>J109*J108</f>
        <v>7.6451999999999989E-8</v>
      </c>
      <c r="K110" s="6" t="s">
        <v>382</v>
      </c>
      <c r="L110" s="6"/>
      <c r="M110" s="6"/>
      <c r="N110" s="11">
        <f>N108+J110</f>
        <v>3.0813223759999982E-6</v>
      </c>
      <c r="O110" s="11" t="s">
        <v>384</v>
      </c>
      <c r="P110" s="11"/>
      <c r="Q110" s="11"/>
      <c r="R110" s="11"/>
      <c r="S110" s="11"/>
      <c r="T110" s="12"/>
    </row>
    <row r="111" spans="1:20" x14ac:dyDescent="0.2">
      <c r="A111" s="11"/>
      <c r="B111" s="5"/>
      <c r="C111" s="5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28">
        <f>1/N110</f>
        <v>324535.98746721999</v>
      </c>
      <c r="O111" s="11" t="s">
        <v>385</v>
      </c>
      <c r="P111" s="11"/>
      <c r="Q111" s="11"/>
      <c r="R111" s="11"/>
      <c r="S111" s="11"/>
      <c r="T111" s="12"/>
    </row>
    <row r="112" spans="1:20" x14ac:dyDescent="0.2">
      <c r="A112" s="11"/>
      <c r="B112" s="11"/>
      <c r="C112" s="23"/>
      <c r="D112" s="23"/>
      <c r="E112" s="11"/>
      <c r="F112" s="11"/>
      <c r="G112" s="11"/>
      <c r="H112" s="11"/>
      <c r="I112" s="11"/>
      <c r="J112" s="11"/>
      <c r="K112" s="11"/>
      <c r="L112" s="11"/>
      <c r="M112" s="11"/>
      <c r="N112" s="28">
        <f>N111/8760</f>
        <v>37.04748715379224</v>
      </c>
      <c r="O112" s="11" t="s">
        <v>386</v>
      </c>
      <c r="P112" s="11"/>
      <c r="Q112" s="11"/>
      <c r="R112" s="11"/>
      <c r="S112" s="11"/>
      <c r="T112" s="12"/>
    </row>
    <row r="113" spans="1:20" x14ac:dyDescent="0.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2"/>
    </row>
    <row r="114" spans="1:20" ht="21" x14ac:dyDescent="0.2">
      <c r="A114" s="11"/>
      <c r="B114" s="11"/>
      <c r="C114" s="24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2"/>
    </row>
    <row r="115" spans="1:20" x14ac:dyDescent="0.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2"/>
    </row>
    <row r="116" spans="1:20" x14ac:dyDescent="0.2">
      <c r="A116" s="11"/>
      <c r="B116" s="11"/>
      <c r="C116" s="23"/>
      <c r="D116" s="23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2"/>
    </row>
    <row r="117" spans="1:20" x14ac:dyDescent="0.2">
      <c r="A117" s="2"/>
      <c r="B117" s="2"/>
      <c r="C117" s="25"/>
      <c r="D117" s="25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</sheetData>
  <mergeCells count="1">
    <mergeCell ref="B107:C107"/>
  </mergeCells>
  <hyperlinks>
    <hyperlink ref="O36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100" orientation="landscape" r:id="rId2"/>
  <headerFooter alignWithMargins="0">
    <oddFooter>&amp;LMeuleman Electronics&amp;C&amp;D&amp;RPage &amp;P of &amp;N</oddFooter>
  </headerFooter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4" sqref="D4"/>
    </sheetView>
  </sheetViews>
  <sheetFormatPr defaultRowHeight="12.75" x14ac:dyDescent="0.2"/>
  <cols>
    <col min="1" max="1" width="16.42578125" customWidth="1"/>
    <col min="2" max="2" width="28.7109375" customWidth="1"/>
    <col min="3" max="3" width="14.5703125" customWidth="1"/>
    <col min="4" max="4" width="12.7109375" customWidth="1"/>
  </cols>
  <sheetData>
    <row r="1" spans="1:4" s="36" customFormat="1" x14ac:dyDescent="0.2">
      <c r="A1" s="36" t="s">
        <v>408</v>
      </c>
      <c r="B1" s="36" t="s">
        <v>410</v>
      </c>
      <c r="C1" s="36" t="s">
        <v>409</v>
      </c>
      <c r="D1" s="36" t="s">
        <v>411</v>
      </c>
    </row>
    <row r="2" spans="1:4" x14ac:dyDescent="0.2">
      <c r="A2" t="s">
        <v>412</v>
      </c>
      <c r="B2" t="s">
        <v>413</v>
      </c>
      <c r="C2" s="35">
        <v>42843</v>
      </c>
      <c r="D2" t="s">
        <v>414</v>
      </c>
    </row>
    <row r="3" spans="1:4" x14ac:dyDescent="0.2">
      <c r="A3" t="s">
        <v>442</v>
      </c>
      <c r="B3" t="s">
        <v>443</v>
      </c>
      <c r="C3" s="35">
        <v>42877</v>
      </c>
      <c r="D3" t="s">
        <v>414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MTBF ZKL3000 RC v2</vt:lpstr>
      <vt:lpstr>Revision Control</vt:lpstr>
      <vt:lpstr>'MTBF ZKL3000 RC v2'!Afdrukbereik</vt:lpstr>
      <vt:lpstr>'MTBF ZKL3000 RC v2'!Afdruktitels</vt:lpstr>
    </vt:vector>
  </TitlesOfParts>
  <Company>Altium Limited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Chethan</dc:creator>
  <cp:lastModifiedBy>Workstation</cp:lastModifiedBy>
  <cp:lastPrinted>2014-10-17T07:28:03Z</cp:lastPrinted>
  <dcterms:created xsi:type="dcterms:W3CDTF">2002-11-05T15:28:02Z</dcterms:created>
  <dcterms:modified xsi:type="dcterms:W3CDTF">2017-05-22T09:16:45Z</dcterms:modified>
</cp:coreProperties>
</file>